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beruhazas\TOP_PLUSZ_2021\TOP_Plusz-2.1.1-21-BS1-2022-00019_Kondorosi Idősek klubja energetikai fejlesztése\Tervezés\Kiviteli terv\ÁRAZATLAN KV\"/>
    </mc:Choice>
  </mc:AlternateContent>
  <bookViews>
    <workbookView xWindow="0" yWindow="0" windowWidth="28680" windowHeight="11265" tabRatio="902" activeTab="3"/>
  </bookViews>
  <sheets>
    <sheet name="Záradék" sheetId="14" r:id="rId1"/>
    <sheet name="Összesítő" sheetId="13" r:id="rId2"/>
    <sheet name="Felvonulási létesítmények" sheetId="12" r:id="rId3"/>
    <sheet name="Zsaluzás és állványozás" sheetId="11" r:id="rId4"/>
    <sheet name="Vakolás és rabicolás" sheetId="9" r:id="rId5"/>
    <sheet name="Hideg- és melegburkolatok készí" sheetId="7" r:id="rId6"/>
    <sheet name="Bádogozás" sheetId="6" r:id="rId7"/>
    <sheet name="Fa- és műanyag szerkezet elhely" sheetId="5" r:id="rId8"/>
    <sheet name="Fém nyílászáró és épületlakatos" sheetId="15" r:id="rId9"/>
    <sheet name="Felületképzés" sheetId="4" r:id="rId10"/>
    <sheet name="Szigetelés" sheetId="1" r:id="rId11"/>
    <sheet name="Kőburkolat készítése" sheetId="2" r:id="rId12"/>
    <sheet name="Légkondicionáló berendezések" sheetId="3" r:id="rId13"/>
  </sheets>
  <calcPr calcId="152511"/>
</workbook>
</file>

<file path=xl/calcChain.xml><?xml version="1.0" encoding="utf-8"?>
<calcChain xmlns="http://schemas.openxmlformats.org/spreadsheetml/2006/main">
  <c r="I6" i="1" l="1"/>
  <c r="H6" i="1"/>
  <c r="I32" i="5"/>
  <c r="H32" i="5"/>
  <c r="I26" i="1" l="1"/>
  <c r="H26" i="1"/>
  <c r="I24" i="1"/>
  <c r="H24" i="1"/>
  <c r="I6" i="2"/>
  <c r="H6" i="2"/>
  <c r="I8" i="2"/>
  <c r="H8" i="2"/>
  <c r="I18" i="9"/>
  <c r="H18" i="9"/>
  <c r="I22" i="1"/>
  <c r="H22" i="1"/>
  <c r="I8" i="4"/>
  <c r="H8" i="4"/>
  <c r="I6" i="4"/>
  <c r="H6" i="4"/>
  <c r="I18" i="5"/>
  <c r="H18" i="5"/>
  <c r="I4" i="15"/>
  <c r="H4" i="15"/>
  <c r="I2" i="15"/>
  <c r="I6" i="15" s="1"/>
  <c r="C8" i="13" s="1"/>
  <c r="H2" i="15"/>
  <c r="H6" i="15" s="1"/>
  <c r="B8" i="13" s="1"/>
  <c r="I30" i="5"/>
  <c r="H30" i="5"/>
  <c r="I28" i="5"/>
  <c r="H28" i="5"/>
  <c r="I8" i="12"/>
  <c r="H8" i="12"/>
  <c r="I6" i="12"/>
  <c r="H6" i="12"/>
  <c r="I4" i="12"/>
  <c r="H4" i="12"/>
  <c r="I2" i="12"/>
  <c r="H2" i="12"/>
  <c r="I26" i="5"/>
  <c r="H26" i="5"/>
  <c r="I24" i="5"/>
  <c r="H24" i="5"/>
  <c r="I22" i="5"/>
  <c r="H22" i="5"/>
  <c r="I20" i="5"/>
  <c r="H20" i="5"/>
  <c r="I16" i="5"/>
  <c r="H16" i="5"/>
  <c r="I14" i="5"/>
  <c r="H14" i="5"/>
  <c r="I12" i="5"/>
  <c r="H12" i="5"/>
  <c r="I10" i="5"/>
  <c r="H10" i="5"/>
  <c r="I2" i="3"/>
  <c r="I4" i="3" s="1"/>
  <c r="C12" i="13" s="1"/>
  <c r="H2" i="3"/>
  <c r="H4" i="3" s="1"/>
  <c r="B12" i="13" s="1"/>
  <c r="I4" i="2"/>
  <c r="H4" i="2"/>
  <c r="I2" i="2"/>
  <c r="H2" i="2"/>
  <c r="I20" i="1"/>
  <c r="H20" i="1"/>
  <c r="I18" i="1"/>
  <c r="H18" i="1"/>
  <c r="I16" i="1"/>
  <c r="H16" i="1"/>
  <c r="I14" i="1"/>
  <c r="H14" i="1"/>
  <c r="I12" i="1"/>
  <c r="H12" i="1"/>
  <c r="I10" i="1"/>
  <c r="H10" i="1"/>
  <c r="I8" i="1"/>
  <c r="H8" i="1"/>
  <c r="I4" i="1"/>
  <c r="H4" i="1"/>
  <c r="I2" i="1"/>
  <c r="H2" i="1"/>
  <c r="I4" i="4"/>
  <c r="H4" i="4"/>
  <c r="I2" i="4"/>
  <c r="H2" i="4"/>
  <c r="I8" i="5"/>
  <c r="H8" i="5"/>
  <c r="I6" i="5"/>
  <c r="H6" i="5"/>
  <c r="I4" i="5"/>
  <c r="H4" i="5"/>
  <c r="I2" i="5"/>
  <c r="H2" i="5"/>
  <c r="I6" i="6"/>
  <c r="H6" i="6"/>
  <c r="I4" i="6"/>
  <c r="H4" i="6"/>
  <c r="I2" i="6"/>
  <c r="H2" i="6"/>
  <c r="I4" i="7"/>
  <c r="H4" i="7"/>
  <c r="I2" i="7"/>
  <c r="H2" i="7"/>
  <c r="I16" i="9"/>
  <c r="H16" i="9"/>
  <c r="I14" i="9"/>
  <c r="H14" i="9"/>
  <c r="I12" i="9"/>
  <c r="H12" i="9"/>
  <c r="I10" i="9"/>
  <c r="H10" i="9"/>
  <c r="I8" i="9"/>
  <c r="H8" i="9"/>
  <c r="I6" i="9"/>
  <c r="H6" i="9"/>
  <c r="I4" i="9"/>
  <c r="H4" i="9"/>
  <c r="I2" i="9"/>
  <c r="H2" i="9"/>
  <c r="I2" i="11"/>
  <c r="I4" i="11" s="1"/>
  <c r="C3" i="13" s="1"/>
  <c r="H2" i="11"/>
  <c r="H4" i="11" s="1"/>
  <c r="B3" i="13" s="1"/>
  <c r="I12" i="12"/>
  <c r="H12" i="12"/>
  <c r="I10" i="12"/>
  <c r="H10" i="12"/>
  <c r="I9" i="2" l="1"/>
  <c r="C11" i="13" s="1"/>
  <c r="I34" i="5"/>
  <c r="C7" i="13" s="1"/>
  <c r="I9" i="4"/>
  <c r="C9" i="13" s="1"/>
  <c r="H9" i="2"/>
  <c r="B11" i="13" s="1"/>
  <c r="I14" i="12"/>
  <c r="C2" i="13" s="1"/>
  <c r="I28" i="1"/>
  <c r="C10" i="13" s="1"/>
  <c r="H28" i="1"/>
  <c r="B10" i="13" s="1"/>
  <c r="H9" i="4"/>
  <c r="B9" i="13" s="1"/>
  <c r="H34" i="5"/>
  <c r="B7" i="13" s="1"/>
  <c r="H8" i="6"/>
  <c r="B6" i="13" s="1"/>
  <c r="H6" i="7"/>
  <c r="B5" i="13" s="1"/>
  <c r="I20" i="9"/>
  <c r="C4" i="13" s="1"/>
  <c r="I8" i="6"/>
  <c r="C6" i="13" s="1"/>
  <c r="H20" i="9"/>
  <c r="B4" i="13" s="1"/>
  <c r="I6" i="7"/>
  <c r="C5" i="13" s="1"/>
  <c r="H14" i="12"/>
  <c r="B2" i="13" s="1"/>
  <c r="D24" i="14" l="1"/>
  <c r="D25" i="14" s="1"/>
  <c r="C13" i="13"/>
  <c r="B13" i="13"/>
  <c r="C24" i="14"/>
  <c r="C25" i="14" s="1"/>
  <c r="C26" i="14" l="1"/>
  <c r="C27" i="14" s="1"/>
  <c r="C28" i="14" s="1"/>
</calcChain>
</file>

<file path=xl/sharedStrings.xml><?xml version="1.0" encoding="utf-8"?>
<sst xmlns="http://schemas.openxmlformats.org/spreadsheetml/2006/main" count="332" uniqueCount="165">
  <si>
    <t>Munkanem megnevezése</t>
  </si>
  <si>
    <t>Anyag összege</t>
  </si>
  <si>
    <t>Díj összege</t>
  </si>
  <si>
    <t>Ssz.</t>
  </si>
  <si>
    <t>Tételszám</t>
  </si>
  <si>
    <t>Tétel szövege</t>
  </si>
  <si>
    <t>Menny.</t>
  </si>
  <si>
    <t>Egység</t>
  </si>
  <si>
    <t>Anyag egységár</t>
  </si>
  <si>
    <t>Díj egységre</t>
  </si>
  <si>
    <t>Anyag összesen</t>
  </si>
  <si>
    <t>Díj összesen</t>
  </si>
  <si>
    <t>12-011-1.1-0025001</t>
  </si>
  <si>
    <t>db</t>
  </si>
  <si>
    <t>Mobil WC bérleti díj elszámolása, szállítással, heti tisztítással, karbantartással Mobil WC alap, bérleti díj/hó</t>
  </si>
  <si>
    <t>12-012-1.1.2-0025003</t>
  </si>
  <si>
    <t>Konténer bérleti díj elszámolása, raktár konténer, 10,01-20,00 m² alapterület között Raktár konténer, 10,01 - 20,00 m² között, bérleti díj/hó</t>
  </si>
  <si>
    <t>Munkanem összesen:</t>
  </si>
  <si>
    <t>Felvonulási létesítmények</t>
  </si>
  <si>
    <t>m2</t>
  </si>
  <si>
    <t>Zsaluzás és állványozás</t>
  </si>
  <si>
    <t>36-002-3-0310277</t>
  </si>
  <si>
    <t>Mélyalapozók, vakolatszilárdítók felhordása, kézi erővel weber.prim 707 mélyalapozó vakolatmegerősítő, Kód: H707 05</t>
  </si>
  <si>
    <t>36-002-4-0415917</t>
  </si>
  <si>
    <t>Vékonyvakolat alapozók felhordása, kézi erővel Baumit UniPrimer - univerzális vékonyvakolat alapozó, Cikkszám: 255400, vakolt felületre</t>
  </si>
  <si>
    <t>36-005-21.2.2.2-0415311</t>
  </si>
  <si>
    <t>Vékonyvakolatok, színvakolatok felhordása alapozott, előkészített felületre, vödrös kiszerelésű anyagból, vizes bázisú, műgyanta kötőanyagú vékonyvakolat készítése, egy rétegben, 1,4-2,5 mm-es szemcsemérettel Baumit GranoporTop (Baumit Granopor) vakolat, kapart 1,5 mm, I. színcsoport (6, 7, 8, 9-re végződő színek)</t>
  </si>
  <si>
    <t>36-007-9.2-0415421</t>
  </si>
  <si>
    <t>Lábazati vakolatok; díszítő és lábazati műgyanta kötőanyagú vakolatréteg felhordása,kézi erővel, vödrös kiszerelésű anyagból Baumit MosaikTop (Baumit Mozaik) vakolat 2 mm-es szemcseméret, 24 féle szín, Cikkszám: 255201</t>
  </si>
  <si>
    <t>36-011-6-0149071</t>
  </si>
  <si>
    <t>Üvegszövet háló elhelyezése, függőleges, vízszintes, ferde vagy íves felületen MASTERPLAST Masternet Premium alkáliálló üvegszövet háló homlokzatszigeteléshez 145 g/m2, 5,5x5,3 mm, Cikkszám: 0101-145WH000</t>
  </si>
  <si>
    <t>36-011-7-0415946</t>
  </si>
  <si>
    <t>Üvegszövet háló beágyazása, függőleges, vízszintes,  ferde vagy íves felületen Baumit DuoContact - ragasztótapasz EPS lemezekhez, Cikkszám: 156107</t>
  </si>
  <si>
    <t>36-090-1.2.3-0550090</t>
  </si>
  <si>
    <t>Vakolatjavítás homlokzaton, a meglazult, sérült vakolat előzetes leverésével, durva, sima kivitelben, hiánypótlás 25% felett CS I-W1 (Hvh10-mc) kültéri, vakoló cementes mészhabarcs mészpéppel</t>
  </si>
  <si>
    <t>36-090-2.1.2</t>
  </si>
  <si>
    <t>m</t>
  </si>
  <si>
    <t>Vakolás és rabicolás</t>
  </si>
  <si>
    <t>42-000-2.2</t>
  </si>
  <si>
    <t>Lapburkolatok bontása, fal-, pillér- és oszlopburkolat, bármely méretű mozaik, kőagyag és csempe</t>
  </si>
  <si>
    <t>42-012-1.1.1.1.1.3-0313111</t>
  </si>
  <si>
    <t>Fal-, pillér-, oszlop- és lábazatburkolat készítése beltérben, tégla, beton, vakolt alapfelületen, mázas kerámiával, kötésben vagy hálósan, 3-5 mm vtg. ragasztóba rakva, 1-10 mm fugaszélességgel, 25x25 -  40x40 cm közötti lapmérettel MAPEI Adesilex P9 C2TE cementkötésű ragasztóhabarcs, szürke, Csz: 006125 és Ultracolor Plus fugázó, fehér, Csz: 6010002</t>
  </si>
  <si>
    <t>Hideg- és melegburkolatok készítése, aljzat előkészítés</t>
  </si>
  <si>
    <t>43-000-5</t>
  </si>
  <si>
    <t>Lefolyó csatorna bontása 50 cm kiterített szélességig</t>
  </si>
  <si>
    <t>43-002-11.6-0144017</t>
  </si>
  <si>
    <t>43-003-8.2.1-0420556</t>
  </si>
  <si>
    <t>Ablak- vagy szemöldökpárkány színes műanyagbevonatú horganyzott acéllemezből, 50 cm kiterített szélességig SWEDSTEEL SPSZ élhajlított MPE30 bevonatos, 0,5 mm vtg. acél szegélylemez 251-300 mm kiterített szélességben, anyagminőség: S250GD+Z275, bevonat: 30µm matt PE, lemezvtg.: 0,5 mm, hossz: 1000-4000 mm</t>
  </si>
  <si>
    <t>Bádogozás</t>
  </si>
  <si>
    <t>m²</t>
  </si>
  <si>
    <t>44-000-1.2</t>
  </si>
  <si>
    <t>Fa vagy műanyag nyílászáró szerkezetek bontása, ajtó, ablak vagy kapu, 2,01-4,00 m² között</t>
  </si>
  <si>
    <t>Fa- és műanyag szerkezet elhelyezése</t>
  </si>
  <si>
    <t>47-000-1.21.7.1.1-0415512</t>
  </si>
  <si>
    <t>Belső festéseknél felület előkészítése, részmunkák; glettelés, gipszes glettel, vakolt felületen, tagolatlan felületen Baumit FinoBello, gipszes glett, 0-10 mm-es vastagságban, Cikkszám: 951720</t>
  </si>
  <si>
    <t>47-011-15.1.1.1-0151174</t>
  </si>
  <si>
    <t>Felületképzés</t>
  </si>
  <si>
    <t>48-007-21.1.1.2-0091260</t>
  </si>
  <si>
    <t>48-007-21.1.1.2-0113587</t>
  </si>
  <si>
    <t>Külső fal; Homlokzati fal hő- és/vagy hangszigetelése, falazott vagy monolit vasbeton szerkezeten, függőleges felületen, (rögzítés, vakolás, légrés kialakítása külön tételben) vékonyvakolat alatti méretstabil expandált polisztirolhab lemezzel AUSTROTHERM GRAFIT 80 expandált polisztirol keményhab hőszigetelő lemez, 1000x500x 80 mm</t>
  </si>
  <si>
    <t>48-007-41.1.2.1-0092009</t>
  </si>
  <si>
    <t>Födém; Padló hő-, hangszigetelő anyag elhelyezése, vízszintes felületen, párnafák vagy álpadló tartószerkezet közé, szálas szigetelő anyaggal (üveggyapot, kőzetgyapot) ROCKWOOL Multirock többcélú kőzetgyapot lemez, 1000x600x150 mm</t>
  </si>
  <si>
    <t>48-007-41.1.2.1-0092025</t>
  </si>
  <si>
    <t>Födém; Padló hő-, hangszigetelő anyag elhelyezése, vízszintes felületen, párnafák vagy álpadló tartószerkezet közé, szálas szigetelő anyaggal (üveggyapot, kőzetgyapot) ROCKWOOL Multirock többcélú kőzetgyapot lemez, 1000x600x100 mm</t>
  </si>
  <si>
    <t>48-007-41.1.5.2-0113070</t>
  </si>
  <si>
    <t>Födém; Padló hő-, hangszigetelő anyag elhelyezése, vízszintes felületen, nem járható födémre (zárófödém, padlásfödém), expandált polisztirolhab lemezzel AUSTROTHERM AT-N150 expandált polisztirolhab hőszigetelő lemez, 1000x500x100 mm</t>
  </si>
  <si>
    <t>48-007-41.1.5.2-0113076</t>
  </si>
  <si>
    <t>Födém; Padló hő-, hangszigetelő anyag elhelyezése, vízszintes felületen, nem járható födémre (zárófödém, padlásfödém), expandált polisztirolhab lemezzel AUSTROTHERM AT-N150 expandált polisztirolhab hőszigetelő lemez, 1000x500x150 mm</t>
  </si>
  <si>
    <t>48-007-41.3.1.2-0113310</t>
  </si>
  <si>
    <t>Födém; Mennyezet alulról hűlő födém hőszigetelése, utólag elhelyezve, vízszintes felületen (rögzítés külön tételben), expandált polisztirolhab lemezzel AUSTROTHERM AT H80 homlokzati hőszigetelő lemez,1000x500x100 mm</t>
  </si>
  <si>
    <t>48-021-1.51.1.2.2-0091323</t>
  </si>
  <si>
    <t>Szigetelések rögzítése; Hőszigetelő táblák pontszerű mechanikai rögzítése, alulról hűlő födém alsó felületén, beton aljzatszerkezethez, fém beütődübelekkel MASTERPLAST Woodwool AC R125 rögzítő tüske fagyapothoz - 150 mm, Cikkszám: 0503-40150000</t>
  </si>
  <si>
    <t>48-021-1.51.2.3.1</t>
  </si>
  <si>
    <t>Szigetelések rögzítése; Hőszigetelő táblák pontszerű mechanikai rögzítése, homlokzaton, vázkerámia vagy pórusbeton aljzatszerkezethez, műanyag vagy fém beütőszeges műanyag beütődübelekkel</t>
  </si>
  <si>
    <t>Szigetelés</t>
  </si>
  <si>
    <t>62-001-2.1</t>
  </si>
  <si>
    <t>Nagykő, járdakő, betonkocka burkolat bontása, homokos kavicságyazattal</t>
  </si>
  <si>
    <t>Kőburkolat készítése</t>
  </si>
  <si>
    <t>84-000-1.1</t>
  </si>
  <si>
    <t>Légkondicionáló berendezések</t>
  </si>
  <si>
    <t>Összesen:</t>
  </si>
  <si>
    <t xml:space="preserve">                                       </t>
  </si>
  <si>
    <t xml:space="preserve">A munka leírása:                       </t>
  </si>
  <si>
    <t xml:space="preserve">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</si>
  <si>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</si>
  <si>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</si>
  <si>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</si>
  <si>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</si>
  <si>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</si>
  <si>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</si>
  <si>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</si>
  <si>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</si>
  <si>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</si>
  <si>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</si>
  <si>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44-011-1</t>
  </si>
  <si>
    <t>44-011-2</t>
  </si>
  <si>
    <t>44-011-3</t>
  </si>
  <si>
    <t>44-011-4</t>
  </si>
  <si>
    <t>44-011-5</t>
  </si>
  <si>
    <t>44-011-6</t>
  </si>
  <si>
    <t>44-011-7</t>
  </si>
  <si>
    <t>44-012-1</t>
  </si>
  <si>
    <t>44-012-2</t>
  </si>
  <si>
    <t>44-012-3</t>
  </si>
  <si>
    <t>44-012-4</t>
  </si>
  <si>
    <t>12-004-1.2.1-0120110</t>
  </si>
  <si>
    <t>Ideiglenes vízvételi hely kiépítése építés idejére, vízfogyasztás költségeivel együtt kompletten</t>
  </si>
  <si>
    <t>klt.</t>
  </si>
  <si>
    <t>12-004-1.2.1-0120113</t>
  </si>
  <si>
    <t>Ideiglenes áramvételi hely kiépítése építés idejére, áramfogyasztás költségeivel együtt kompletten</t>
  </si>
  <si>
    <t>klt</t>
  </si>
  <si>
    <t>12-021-1.1-0121601</t>
  </si>
  <si>
    <t>Ideiglenes kerítés, mobil kerítés elhelyezése (tartozékok külön tételben) STEELVENT ST11/11 csőkeretes előhorganyzott mobilkerítés, szélesség: 3500 mm, magasság: 2000 mm, huzalátmérő: 3,5 mm, hálóosztás: 100x300 mm</t>
  </si>
  <si>
    <t>12-021-1.2-0121602</t>
  </si>
  <si>
    <t>Ideiglenes kerítés, mobil kerítéskapu elhelyezése (tartozékok külön tételben) STEELVENT ST11/12 csőkeretes előhorganyzott kapuelem, szélesség: 3500 mm, magasság: 2000 mm, huzalátmérő: 3,5 mm, hálóosztás: 100x300 mm</t>
  </si>
  <si>
    <t>K-tétel</t>
  </si>
  <si>
    <t>K-tétel:</t>
  </si>
  <si>
    <t>Vakolatok pótlása, keskenyvakolatok pótlása oldalfalon, 11-20 cm szélesség között szükséges kifalazásokkal</t>
  </si>
  <si>
    <t>Fém nyílászáró és épületlakatos-szerkezet elhelyezése</t>
  </si>
  <si>
    <t>62-001-3.1-0000010</t>
  </si>
  <si>
    <t>Meglévő járdaburkolat újrarakása</t>
  </si>
  <si>
    <t>nyílászárók körüli homlokzati dísz kialakítása</t>
  </si>
  <si>
    <t>fm</t>
  </si>
  <si>
    <t>15-012-21.1-0023003</t>
  </si>
  <si>
    <t>Homlokzati keretállványok, fém keretvázból, szintenkénti pallóterítéssel, korláttal, lábdeszkával, 0,75-1,20 m padlószélességgel, munkapadló távolság 2,50 m, 2,00 kN/m² terhelhetőséggel, állványépítés MSZ és alkalmazástechnikai kézikönyv szerint, 6,00 m munkapadló magasságig KRAUSE Stabilo homlokzati keretállvány 0,75 m padlószélességgel, 6,00 m munkapadló magasságig</t>
  </si>
  <si>
    <t>Lefolyócső szerelése kör keresztmetszettel, bármilyen kiterített szélességgel, horganyzott acéllemezből 100 körszelvényű lefolyócső egyik végén szűkítve, natúr Zn-Mg bevonatú acél</t>
  </si>
  <si>
    <t>47-031-3.1.6.1-0418751</t>
  </si>
  <si>
    <t>Külső fafelületek alapmázolása, színtelen műgyantalakkal vagy színes lazúr bevonóanyaggal, tagolatlan felületen REVCO Wood-Line falazúr, natúr</t>
  </si>
  <si>
    <t>47-031-3.12.2.2-0418751</t>
  </si>
  <si>
    <t>Külső fafelületek lazúrozása, gyalult felületen, oldószeres lazúrral, két rétegben, tagolt felületen REVCO Wood-Line falazúr, natúr</t>
  </si>
  <si>
    <t xml:space="preserve">Külső fal; Homlokzati fal hő- és/vagy hangszigetelése, falazott vagy monolit vasbeton szerkezeten, függőleges felületen, (rögzítés, vakolás, légrés kialakítása külön tételben) vékonyvakolat alatti méretstabil expandált polisztirolhab lemezzel MASTERPLAST Isomaster EPS H-80 expandált polisztirol keményhab hőszigetelő lemez, 1000×500×150 mm, </t>
  </si>
  <si>
    <t>48-005-1.41.1.1-0313877</t>
  </si>
  <si>
    <t>Alátét- és elválasztó rétegek beépítése, védőlemez-, műanyagfátyol-, fólia vagy műanyagfilc egy rétegben, átlapolással, rögzítés nélkül, vízszintes felületen POLYDREN 150 gr/m2 súlyú geotextília, elválasztó, kiegyenlítő réteg, 2m x 100m; Csz: 76534210100</t>
  </si>
  <si>
    <t>61-003-2.3-0710010</t>
  </si>
  <si>
    <t>Telepen kevert hidraulikus vagy vegyes kötőanyagú stabilizált réteg készítése utókezeléssel, 2,00 m sávszélességig, CKt-2 vagy CTt-2 jelű keverékből CKt-T2 jelű, cement kötőanyagú homokos kavics, Gy-R40 (70/100) bitumenemulzió (új név: C 40 B1)</t>
  </si>
  <si>
    <t>m3</t>
  </si>
  <si>
    <t>31-000-14.2</t>
  </si>
  <si>
    <t>Beton aljzatok, járdák bontása 10 cm vastagság felett, kavicsbetonból</t>
  </si>
  <si>
    <t>Gépek, berendezések bontása 500 kg/db alatti súly esetén</t>
  </si>
  <si>
    <t>Homlokzati hőszigetelés kiegészítő tételek. Csőszigetelő szalag gázvezetékek borítására.</t>
  </si>
  <si>
    <t>Homlokzati hőszigetelés kiegészítő tételek. Lámpatestek bontása homlokzatról, visszaépítésük süllyesztett szerelvénydoboz beépítéssel.</t>
  </si>
  <si>
    <t xml:space="preserve">Név : Kondoros Idősek Klubja                           </t>
  </si>
  <si>
    <t xml:space="preserve">Cím : 5553 Kondoros, Hősök útja 18.                  </t>
  </si>
  <si>
    <t xml:space="preserve">KONDOROS IDŐSEK KLUBJA ÉPÜLETÉNEK ENERGETIKAI KORSZERŰSÍTÉSE                                                                              </t>
  </si>
  <si>
    <t>Műanyag kültéri nyílászárók, hőszigetelt, fokozott légzárású ablak elhelyezése előre kihagyott falnyílásba, tömítés nélkül (szerelvényezve, finombeállítással),          Aj-02 jelű ablak konszignáció szerint,       méret: 220/270 cm fehér színben</t>
  </si>
  <si>
    <t>Műanyag kültéri nyílászárók, hőszigetelt, fokozott légzárású ablak elhelyezése előre kihagyott falnyílásba, tömítés nélkül (szerelvényezve, finombeállítással),          Aj-01 jelű ablak konszignáció szerint,       méret: 100/240 cm fehér színben</t>
  </si>
  <si>
    <t>Műanyag kültéri nyílászárók, hőszigetelt, fokozott légzárású ablak elhelyezése előre kihagyott falnyílásba, tömítés nélkül (szerelvényezve, finombeállítással),       Ab-07 jelű ablak konszignáció szerint,       méret: 60/60 cm  fehér színben</t>
  </si>
  <si>
    <t>Műanyag kültéri nyílászárók, hőszigetelt, fokozott légzárású ablak elhelyezése előre kihagyott falnyílásba, tömítés nélkül (szerelvényezve, finombeállítással),       Ab-06 jelű ablak konszignáció szerint,       méret: 115/75 cm fehér színben</t>
  </si>
  <si>
    <t>Műanyag kültéri nyílászárók, hőszigetelt, fokozott légzárású ablak elhelyezése előre kihagyott falnyílásba, tömítés nélkül (szerelvényezve, finombeállítással),       Ab-05 jelű ablak konszignáció szerint,       méret: 117/140 cm fehér színben</t>
  </si>
  <si>
    <t>Műanyag kültéri nyílászárók, hőszigetelt, fokozott légzárású ablak elhelyezése előre kihagyott falnyílásba, tömítés nélkül (szerelvényezve, finombeállítással),       Ab-03 jelű ablak konszignáció szerint,       méret: 175/135 cm fehér színben</t>
  </si>
  <si>
    <t>Műanyag kültéri nyílászárók, hőszigetelt, fokozott légzárású ablak elhelyezése előre kihagyott falnyílásba, tömítés nélkül (szerelvényezve, finombeállítással),       Ab-02 jelű ablak konszignáció szerint,       méret: 177/140 cm fehér színben</t>
  </si>
  <si>
    <t>Műanyag kültéri nyílászárók elhelyezése előre kihagyott falnyílásba, hőszigetelt, fokozott légzárású műanyag oldalvilágító,  tömítés nélkül (szerelvényezve, finom beállítással),                                                Ab-01 jelű ablak konszignáció szerint,       méret: 200/150 cm fehér színben</t>
  </si>
  <si>
    <t>Műanyag kültéri nyílászárók, hőszigetelt, fokozott légzárású ablak elhelyezése előre kihagyott falnyílásba, tömítés nélkül (szerelvényezve, finombeállítással),       Ab-04 jelű ablak konszignáció szerint,       méret: 177/140 cm fehér színben</t>
  </si>
  <si>
    <t>Műanyag kültéri nyílászárók, hőszigetelt, fokozott légzárású ablak elhelyezése előre kihagyott falnyílásba, tömítés nélkül (szerelvényezve, finombeállítással),       Ab-08 jelű ablak konszignáció szerint,       méret: 120/60 cm fehér színben,  üvegtéglával  összeépítve</t>
  </si>
  <si>
    <t>Műanyag kültéri nyílászárók, hőszigetelt, fokozott légzárású ablak elhelyezése előre kihagyott falnyílásba, tömítés nélkül (szerelvényezve, finombeállítással),          Aj-03 jelű ablak konszignáció szerint,       méret: 340/275 cm fehér színben</t>
  </si>
  <si>
    <t>Műanyag kültéri nyílászárók, hőszigetelt, fokozott légzárású ablak elhelyezése előre kihagyott falnyílásba, tömítés nélkül (szerelvényezve, finombeállítással),          Aj-04 jelű ablak konszignáció szerint,       méret: 295/270 cm fehér színben</t>
  </si>
  <si>
    <t>Korlátok bontása, festése, visszaszerelése hőszigetelés kiemeléssel</t>
  </si>
  <si>
    <t>Fém szerkezetű előtető bontása, acélszerkezet átalakítása, festése, új polieszter hullámlemez borítással</t>
  </si>
  <si>
    <t>Diszperziós festés műanyag bázisú vizes-diszperziós  fehér vagy gyárilag színezett festékkel, új vagy régi lekapart, előkészített alapfelületen, vakolaton, két rétegben, tagolatlan sima felületen Héra DISZPERZIT beltéri falfesték fehér, EAN: 5996281078317 2 színcsoport</t>
  </si>
  <si>
    <t>Külső fal; Homlokzati fal hő- és/vagy hangszigetelése, falazott vagy monolit vasbeton szerkezeten, függőleges felületen, (rögzítés, vakolás, légrés kialakítása külön tételben) vékonyvakolat alatti méretstabil expandált polisztirolhab lemezzel AUSTROTHERM GRAFIT 80 expandált polisztirol keményhab hőszigetelő lemez, 1000x500x 100 mm</t>
  </si>
  <si>
    <t>Szúnyoghálóval egybeépített műanyag redőny elhelyezése fehér színben</t>
  </si>
  <si>
    <t>Műanyag beltéri ablakpárkány elhelyezése, 30 cm széles fehér pvc párkány elem</t>
  </si>
  <si>
    <t>Beépített önszabályozó légbevezetővel,
a helyiségenként (pl. Aereco)</t>
  </si>
  <si>
    <t>Ajánlattevő:</t>
  </si>
  <si>
    <t xml:space="preserve">Készült: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</si>
</sst>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 ##0"/>
  </numFmts>
  <fonts count="7" x14ac:knownFonts="1">
    <font>
      <sz val="11"/>
      <color theme="1"/>
      <name val="Calibri"/>
      <family val="2"/>
      <charset val="238"/>
      <scheme val="minor"/>
    </font>
    <font>
      <sz val="10"/>
      <name val="Times New Roman CE"/>
      <charset val="238"/>
    </font>
    <font>
      <sz val="10"/>
      <color theme="1"/>
      <name val="Times New Roman CE"/>
      <charset val="238"/>
    </font>
    <font>
      <b/>
      <sz val="10"/>
      <color theme="1"/>
      <name val="Times New Roman CE"/>
      <charset val="238"/>
    </font>
    <font>
      <sz val="12"/>
      <color theme="1"/>
      <name val="Times New Roman"/>
      <family val="1"/>
      <charset val="238"/>
    </font>
    <font>
      <b/>
      <sz val="12"/>
      <color theme="1"/>
      <name val="Times New Roman"/>
      <family val="1"/>
      <charset val="238"/>
    </font>
    <font>
      <sz val="10"/>
      <color theme="1"/>
      <name val="Times New Roman"/>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6">
    <xf numFmtId="0" fontId="0" fillId="0" borderId="0" xfId="0"/>
    <xf numFmtId="0" fontId="2" fillId="0" borderId="0" xfId="0" applyFont="1" applyAlignment="1">
      <alignment vertical="top" wrapText="1"/>
    </xf>
    <xf numFmtId="0" fontId="3" fillId="0" borderId="1" xfId="0" applyFont="1" applyBorder="1" applyAlignment="1">
      <alignment vertical="top" wrapText="1"/>
    </xf>
    <xf numFmtId="0" fontId="3" fillId="0" borderId="0" xfId="0" applyFont="1" applyAlignment="1">
      <alignment vertical="top" wrapText="1"/>
    </xf>
    <xf numFmtId="0" fontId="3" fillId="0" borderId="1" xfId="0" applyFont="1" applyBorder="1" applyAlignment="1">
      <alignment horizontal="right" vertical="top" wrapText="1"/>
    </xf>
    <xf numFmtId="0" fontId="2" fillId="0" borderId="0" xfId="0" applyFont="1" applyAlignment="1">
      <alignment horizontal="right" vertical="top" wrapText="1"/>
    </xf>
    <xf numFmtId="0" fontId="3" fillId="0" borderId="1" xfId="0" applyFont="1" applyBorder="1" applyAlignment="1">
      <alignment horizontal="left" vertical="top" wrapText="1"/>
    </xf>
    <xf numFmtId="0" fontId="2" fillId="0" borderId="0" xfId="0" applyFont="1" applyAlignment="1">
      <alignment horizontal="left" vertical="top" wrapText="1"/>
    </xf>
    <xf numFmtId="0" fontId="3" fillId="0" borderId="0" xfId="0" applyFont="1" applyBorder="1" applyAlignment="1">
      <alignment vertical="top" wrapText="1"/>
    </xf>
    <xf numFmtId="0" fontId="4" fillId="0" borderId="0" xfId="0" applyFont="1" applyAlignment="1">
      <alignment vertical="top"/>
    </xf>
    <xf numFmtId="0" fontId="4" fillId="0" borderId="0" xfId="0" applyFont="1" applyAlignment="1">
      <alignment vertical="top" wrapText="1"/>
    </xf>
    <xf numFmtId="0" fontId="5" fillId="0" borderId="1" xfId="0" applyFont="1" applyBorder="1" applyAlignment="1">
      <alignment vertical="top" wrapText="1"/>
    </xf>
    <xf numFmtId="0" fontId="5" fillId="0" borderId="1" xfId="0" applyFont="1" applyBorder="1" applyAlignment="1">
      <alignment horizontal="right" vertical="top" wrapText="1"/>
    </xf>
    <xf numFmtId="0" fontId="5" fillId="0" borderId="0" xfId="0" applyFont="1" applyAlignment="1">
      <alignment vertical="top"/>
    </xf>
    <xf numFmtId="0" fontId="4" fillId="0" borderId="2" xfId="0" applyFont="1" applyBorder="1" applyAlignment="1">
      <alignment vertical="top"/>
    </xf>
    <xf numFmtId="10" fontId="4" fillId="0" borderId="2" xfId="0" applyNumberFormat="1" applyFont="1" applyBorder="1" applyAlignment="1">
      <alignment vertical="top"/>
    </xf>
    <xf numFmtId="0" fontId="4" fillId="0" borderId="0" xfId="0" applyFont="1" applyAlignment="1">
      <alignment horizontal="left" vertical="top"/>
    </xf>
    <xf numFmtId="0" fontId="4" fillId="0" borderId="2" xfId="0" applyFont="1" applyBorder="1" applyAlignment="1">
      <alignment horizontal="right" vertical="top"/>
    </xf>
    <xf numFmtId="0" fontId="4" fillId="0" borderId="0" xfId="0" applyFont="1" applyAlignment="1">
      <alignment vertical="top"/>
    </xf>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1" fillId="0" borderId="0" xfId="0" applyFont="1" applyAlignment="1">
      <alignment horizontal="left" vertical="top" wrapText="1"/>
    </xf>
    <xf numFmtId="0" fontId="1" fillId="0" borderId="0" xfId="0" applyFont="1" applyAlignment="1">
      <alignment vertical="top" wrapText="1"/>
    </xf>
    <xf numFmtId="49" fontId="1" fillId="0" borderId="0" xfId="0" applyNumberFormat="1" applyFont="1" applyAlignment="1">
      <alignment vertical="top" wrapText="1"/>
    </xf>
    <xf numFmtId="0" fontId="1" fillId="0" borderId="0" xfId="0" applyFont="1" applyAlignment="1">
      <alignment horizontal="right" vertical="top" wrapText="1"/>
    </xf>
    <xf numFmtId="3" fontId="1" fillId="0" borderId="0" xfId="0" applyNumberFormat="1" applyFont="1" applyAlignment="1">
      <alignment horizontal="right" vertical="top" wrapText="1"/>
    </xf>
    <xf numFmtId="3" fontId="2" fillId="0" borderId="0" xfId="0" applyNumberFormat="1" applyFont="1" applyAlignment="1">
      <alignment horizontal="right" vertical="top" wrapText="1"/>
    </xf>
    <xf numFmtId="3" fontId="6" fillId="0" borderId="0" xfId="0" applyNumberFormat="1" applyFont="1" applyAlignment="1">
      <alignment vertical="top"/>
    </xf>
    <xf numFmtId="3" fontId="3" fillId="0" borderId="1" xfId="0" applyNumberFormat="1" applyFont="1" applyBorder="1" applyAlignment="1">
      <alignment horizontal="right" vertical="top" wrapText="1"/>
    </xf>
    <xf numFmtId="3" fontId="2" fillId="0" borderId="0" xfId="0" applyNumberFormat="1" applyFont="1" applyAlignment="1">
      <alignment vertical="top" wrapText="1"/>
    </xf>
    <xf numFmtId="164" fontId="6" fillId="0" borderId="0" xfId="0" applyNumberFormat="1" applyFont="1" applyFill="1" applyAlignment="1">
      <alignment vertical="top"/>
    </xf>
    <xf numFmtId="164" fontId="6" fillId="0" borderId="0" xfId="0" applyNumberFormat="1" applyFont="1" applyAlignment="1">
      <alignment vertical="top"/>
    </xf>
    <xf numFmtId="0" fontId="4" fillId="0" borderId="0" xfId="0" applyFont="1" applyFill="1" applyAlignment="1">
      <alignment vertical="top"/>
    </xf>
    <xf numFmtId="3" fontId="4" fillId="0" borderId="0" xfId="0" applyNumberFormat="1" applyFont="1" applyAlignment="1">
      <alignment vertical="top" wrapText="1"/>
    </xf>
    <xf numFmtId="3" fontId="5" fillId="0" borderId="1" xfId="0" applyNumberFormat="1" applyFont="1" applyBorder="1" applyAlignment="1">
      <alignment vertical="top" wrapText="1"/>
    </xf>
    <xf numFmtId="3" fontId="4" fillId="0" borderId="2" xfId="0" applyNumberFormat="1" applyFont="1" applyBorder="1" applyAlignment="1">
      <alignment vertical="top"/>
    </xf>
    <xf numFmtId="0" fontId="2" fillId="0" borderId="0" xfId="0" applyFont="1" applyFill="1" applyAlignment="1">
      <alignment horizontal="right" vertical="top" wrapText="1"/>
    </xf>
    <xf numFmtId="0" fontId="4" fillId="0" borderId="0" xfId="0" applyFont="1" applyAlignment="1">
      <alignment vertical="top"/>
    </xf>
    <xf numFmtId="0" fontId="4" fillId="0" borderId="3" xfId="0" applyFont="1" applyBorder="1" applyAlignment="1">
      <alignment horizontal="center" vertical="top"/>
    </xf>
    <xf numFmtId="0" fontId="4" fillId="0" borderId="0" xfId="0" applyFont="1" applyAlignment="1">
      <alignment horizontal="center" vertical="top"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center" vertical="top"/>
    </xf>
    <xf numFmtId="3" fontId="4" fillId="0" borderId="3" xfId="0" applyNumberFormat="1" applyFont="1" applyBorder="1" applyAlignment="1">
      <alignment horizontal="center" vertical="top"/>
    </xf>
    <xf numFmtId="3" fontId="4" fillId="0" borderId="2" xfId="0" applyNumberFormat="1" applyFont="1" applyBorder="1" applyAlignment="1">
      <alignment horizontal="center" vertical="top"/>
    </xf>
    <xf numFmtId="3" fontId="4" fillId="0" borderId="1" xfId="0" applyNumberFormat="1" applyFont="1" applyBorder="1" applyAlignment="1">
      <alignment horizontal="center" vertical="top"/>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view="pageBreakPreview" zoomScale="115" zoomScaleSheetLayoutView="115" workbookViewId="0">
      <selection activeCell="I9" sqref="I9"/>
    </sheetView>
  </sheetViews>
  <sheetFormatPr defaultRowHeight="15.75" x14ac:dyDescent="0.25"/>
  <cols>
    <col min="1" max="1" width="36.42578125" style="9" customWidth="1"/>
    <col min="2" max="2" width="10.7109375" style="9" customWidth="1"/>
    <col min="3" max="4" width="15.7109375" style="9" customWidth="1"/>
    <col min="5" max="16384" width="9.140625" style="9"/>
  </cols>
  <sheetData>
    <row r="1" spans="1:4" s="13" customFormat="1" x14ac:dyDescent="0.25">
      <c r="A1" s="40" t="s">
        <v>163</v>
      </c>
      <c r="B1" s="40"/>
      <c r="C1" s="40"/>
      <c r="D1" s="40"/>
    </row>
    <row r="2" spans="1:4" s="13" customFormat="1" x14ac:dyDescent="0.25">
      <c r="A2" s="41"/>
      <c r="B2" s="41"/>
      <c r="C2" s="41"/>
      <c r="D2" s="41"/>
    </row>
    <row r="3" spans="1:4" s="13" customFormat="1" x14ac:dyDescent="0.25">
      <c r="A3" s="41"/>
      <c r="B3" s="41"/>
      <c r="C3" s="41"/>
      <c r="D3" s="41"/>
    </row>
    <row r="4" spans="1:4" x14ac:dyDescent="0.25">
      <c r="A4" s="40"/>
      <c r="B4" s="40"/>
      <c r="C4" s="40"/>
      <c r="D4" s="40"/>
    </row>
    <row r="5" spans="1:4" x14ac:dyDescent="0.25">
      <c r="A5" s="40"/>
      <c r="B5" s="40"/>
      <c r="C5" s="40"/>
      <c r="D5" s="40"/>
    </row>
    <row r="6" spans="1:4" x14ac:dyDescent="0.25">
      <c r="A6" s="40"/>
      <c r="B6" s="40"/>
      <c r="C6" s="40"/>
      <c r="D6" s="40"/>
    </row>
    <row r="7" spans="1:4" x14ac:dyDescent="0.25">
      <c r="A7" s="40"/>
      <c r="B7" s="40"/>
      <c r="C7" s="40"/>
      <c r="D7" s="40"/>
    </row>
    <row r="8" spans="1:4" x14ac:dyDescent="0.25">
      <c r="C8" s="32" t="s">
        <v>81</v>
      </c>
      <c r="D8" s="32"/>
    </row>
    <row r="9" spans="1:4" x14ac:dyDescent="0.25">
      <c r="A9" s="18" t="s">
        <v>141</v>
      </c>
      <c r="C9" s="18"/>
      <c r="D9" s="18"/>
    </row>
    <row r="10" spans="1:4" x14ac:dyDescent="0.25">
      <c r="A10" s="9" t="s">
        <v>81</v>
      </c>
      <c r="C10" s="18"/>
      <c r="D10" s="18"/>
    </row>
    <row r="11" spans="1:4" x14ac:dyDescent="0.25">
      <c r="A11" s="18" t="s">
        <v>142</v>
      </c>
      <c r="C11" s="18"/>
      <c r="D11" s="18"/>
    </row>
    <row r="12" spans="1:4" x14ac:dyDescent="0.25">
      <c r="A12" s="9" t="s">
        <v>81</v>
      </c>
      <c r="C12" s="18"/>
      <c r="D12" s="18"/>
    </row>
    <row r="13" spans="1:4" x14ac:dyDescent="0.25">
      <c r="A13" s="9" t="s">
        <v>81</v>
      </c>
      <c r="C13" s="18"/>
      <c r="D13" s="18"/>
    </row>
    <row r="14" spans="1:4" x14ac:dyDescent="0.25">
      <c r="A14" s="9" t="s">
        <v>81</v>
      </c>
      <c r="C14" s="18"/>
      <c r="D14" s="18"/>
    </row>
    <row r="15" spans="1:4" x14ac:dyDescent="0.25">
      <c r="A15" s="9" t="s">
        <v>82</v>
      </c>
    </row>
    <row r="16" spans="1:4" ht="33" customHeight="1" x14ac:dyDescent="0.25">
      <c r="A16" s="39" t="s">
        <v>143</v>
      </c>
      <c r="B16" s="39"/>
      <c r="C16" s="39"/>
      <c r="D16" s="39"/>
    </row>
    <row r="17" spans="1:4" x14ac:dyDescent="0.25">
      <c r="A17" s="9" t="s">
        <v>83</v>
      </c>
    </row>
    <row r="18" spans="1:4" x14ac:dyDescent="0.25">
      <c r="A18" s="9" t="s">
        <v>83</v>
      </c>
    </row>
    <row r="19" spans="1:4" x14ac:dyDescent="0.25">
      <c r="A19" s="37" t="s">
        <v>164</v>
      </c>
    </row>
    <row r="20" spans="1:4" x14ac:dyDescent="0.25">
      <c r="A20" s="9" t="s">
        <v>83</v>
      </c>
    </row>
    <row r="22" spans="1:4" x14ac:dyDescent="0.25">
      <c r="A22" s="42" t="s">
        <v>84</v>
      </c>
      <c r="B22" s="42"/>
      <c r="C22" s="42"/>
      <c r="D22" s="42"/>
    </row>
    <row r="23" spans="1:4" x14ac:dyDescent="0.25">
      <c r="A23" s="14" t="s">
        <v>85</v>
      </c>
      <c r="B23" s="14"/>
      <c r="C23" s="17" t="s">
        <v>86</v>
      </c>
      <c r="D23" s="17" t="s">
        <v>87</v>
      </c>
    </row>
    <row r="24" spans="1:4" x14ac:dyDescent="0.25">
      <c r="A24" s="14" t="s">
        <v>88</v>
      </c>
      <c r="B24" s="14"/>
      <c r="C24" s="35">
        <f>ROUND(SUM(Összesítő!B2:B12),0)</f>
        <v>0</v>
      </c>
      <c r="D24" s="35">
        <f>ROUND(SUM(Összesítő!C2:C12),0)</f>
        <v>0</v>
      </c>
    </row>
    <row r="25" spans="1:4" x14ac:dyDescent="0.25">
      <c r="A25" s="14" t="s">
        <v>89</v>
      </c>
      <c r="B25" s="14"/>
      <c r="C25" s="35">
        <f>ROUND(C24,0)</f>
        <v>0</v>
      </c>
      <c r="D25" s="35">
        <f>ROUND(D24,0)</f>
        <v>0</v>
      </c>
    </row>
    <row r="26" spans="1:4" x14ac:dyDescent="0.25">
      <c r="A26" s="9" t="s">
        <v>90</v>
      </c>
      <c r="C26" s="43">
        <f>ROUND(C25+D25,0)</f>
        <v>0</v>
      </c>
      <c r="D26" s="43"/>
    </row>
    <row r="27" spans="1:4" x14ac:dyDescent="0.25">
      <c r="A27" s="14" t="s">
        <v>91</v>
      </c>
      <c r="B27" s="15">
        <v>0.27</v>
      </c>
      <c r="C27" s="44">
        <f>ROUND(C26*B27,0)</f>
        <v>0</v>
      </c>
      <c r="D27" s="44"/>
    </row>
    <row r="28" spans="1:4" x14ac:dyDescent="0.25">
      <c r="A28" s="14" t="s">
        <v>92</v>
      </c>
      <c r="B28" s="14"/>
      <c r="C28" s="45">
        <f>ROUND(C26+C27,0)</f>
        <v>0</v>
      </c>
      <c r="D28" s="45"/>
    </row>
    <row r="32" spans="1:4" x14ac:dyDescent="0.25">
      <c r="B32" s="38" t="s">
        <v>93</v>
      </c>
      <c r="C32" s="38"/>
    </row>
    <row r="34" spans="1:1" x14ac:dyDescent="0.25">
      <c r="A34" s="16"/>
    </row>
    <row r="35" spans="1:1" x14ac:dyDescent="0.25">
      <c r="A35" s="16"/>
    </row>
    <row r="36" spans="1:1" x14ac:dyDescent="0.25">
      <c r="A36" s="16"/>
    </row>
  </sheetData>
  <mergeCells count="13">
    <mergeCell ref="B32:C32"/>
    <mergeCell ref="A16:D16"/>
    <mergeCell ref="A1:D1"/>
    <mergeCell ref="A2:D2"/>
    <mergeCell ref="A3:D3"/>
    <mergeCell ref="A4:D4"/>
    <mergeCell ref="A5:D5"/>
    <mergeCell ref="A6:D6"/>
    <mergeCell ref="A7:D7"/>
    <mergeCell ref="A22:D22"/>
    <mergeCell ref="C26:D26"/>
    <mergeCell ref="C27:D27"/>
    <mergeCell ref="C28:D28"/>
  </mergeCells>
  <pageMargins left="1" right="1" top="1" bottom="1" header="0.41666666666666669" footer="0.41666666666666669"/>
  <pageSetup paperSize="9" orientation="portrait"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F2" sqref="F2:G8"/>
    </sheetView>
  </sheetViews>
  <sheetFormatPr defaultRowHeight="12.75" x14ac:dyDescent="0.25"/>
  <cols>
    <col min="1" max="1" width="4.28515625" style="7" customWidth="1"/>
    <col min="2" max="2" width="9.28515625" style="1" customWidth="1"/>
    <col min="3" max="3" width="32.7109375" style="1" customWidth="1"/>
    <col min="4" max="4" width="6.7109375" style="5" customWidth="1"/>
    <col min="5" max="5" width="6.7109375" style="1" customWidth="1"/>
    <col min="6" max="7" width="8.28515625" style="5" customWidth="1"/>
    <col min="8" max="9" width="9.7109375" style="5" customWidth="1"/>
    <col min="10" max="10" width="15.7109375" style="1" customWidth="1"/>
    <col min="11" max="16384" width="9.140625" style="1"/>
  </cols>
  <sheetData>
    <row r="1" spans="1:9" s="3" customFormat="1" ht="25.5" x14ac:dyDescent="0.25">
      <c r="A1" s="6" t="s">
        <v>3</v>
      </c>
      <c r="B1" s="2" t="s">
        <v>4</v>
      </c>
      <c r="C1" s="2" t="s">
        <v>5</v>
      </c>
      <c r="D1" s="4" t="s">
        <v>6</v>
      </c>
      <c r="E1" s="2" t="s">
        <v>7</v>
      </c>
      <c r="F1" s="4" t="s">
        <v>8</v>
      </c>
      <c r="G1" s="4" t="s">
        <v>9</v>
      </c>
      <c r="H1" s="4" t="s">
        <v>10</v>
      </c>
      <c r="I1" s="4" t="s">
        <v>11</v>
      </c>
    </row>
    <row r="2" spans="1:9" ht="63.75" x14ac:dyDescent="0.25">
      <c r="A2" s="7">
        <v>1</v>
      </c>
      <c r="B2" s="1" t="s">
        <v>53</v>
      </c>
      <c r="C2" s="1" t="s">
        <v>54</v>
      </c>
      <c r="D2" s="5">
        <v>120</v>
      </c>
      <c r="E2" s="1" t="s">
        <v>19</v>
      </c>
      <c r="F2" s="27"/>
      <c r="G2" s="27"/>
      <c r="H2" s="5">
        <f>ROUND(D2*F2, 0)</f>
        <v>0</v>
      </c>
      <c r="I2" s="5">
        <f>ROUND(D2*G2, 0)</f>
        <v>0</v>
      </c>
    </row>
    <row r="4" spans="1:9" ht="89.25" x14ac:dyDescent="0.25">
      <c r="A4" s="7">
        <v>2</v>
      </c>
      <c r="B4" s="1" t="s">
        <v>55</v>
      </c>
      <c r="C4" s="1" t="s">
        <v>158</v>
      </c>
      <c r="D4" s="5">
        <v>295</v>
      </c>
      <c r="E4" s="1" t="s">
        <v>19</v>
      </c>
      <c r="H4" s="5">
        <f>ROUND(D4*F4, 0)</f>
        <v>0</v>
      </c>
      <c r="I4" s="5">
        <f>ROUND(D4*G4, 0)</f>
        <v>0</v>
      </c>
    </row>
    <row r="6" spans="1:9" ht="51" x14ac:dyDescent="0.25">
      <c r="A6" s="7">
        <v>3</v>
      </c>
      <c r="B6" s="1" t="s">
        <v>126</v>
      </c>
      <c r="C6" s="1" t="s">
        <v>127</v>
      </c>
      <c r="D6" s="5">
        <v>74</v>
      </c>
      <c r="E6" s="1" t="s">
        <v>19</v>
      </c>
      <c r="F6" s="26"/>
      <c r="G6" s="26"/>
      <c r="H6" s="26">
        <f>ROUND(D6*F6, 0)</f>
        <v>0</v>
      </c>
      <c r="I6" s="26">
        <f>ROUND(D6*G6, 0)</f>
        <v>0</v>
      </c>
    </row>
    <row r="7" spans="1:9" x14ac:dyDescent="0.25">
      <c r="F7" s="26"/>
      <c r="G7" s="26"/>
      <c r="H7" s="26"/>
      <c r="I7" s="26"/>
    </row>
    <row r="8" spans="1:9" ht="51" x14ac:dyDescent="0.25">
      <c r="A8" s="7">
        <v>4</v>
      </c>
      <c r="B8" s="1" t="s">
        <v>128</v>
      </c>
      <c r="C8" s="1" t="s">
        <v>129</v>
      </c>
      <c r="D8" s="5">
        <v>74</v>
      </c>
      <c r="E8" s="1" t="s">
        <v>19</v>
      </c>
      <c r="F8" s="26"/>
      <c r="G8" s="26"/>
      <c r="H8" s="26">
        <f>ROUND(D8*F8, 0)</f>
        <v>0</v>
      </c>
      <c r="I8" s="26">
        <f>ROUND(D8*G8, 0)</f>
        <v>0</v>
      </c>
    </row>
    <row r="9" spans="1:9" s="8" customFormat="1" x14ac:dyDescent="0.25">
      <c r="A9" s="6"/>
      <c r="B9" s="2"/>
      <c r="C9" s="2" t="s">
        <v>17</v>
      </c>
      <c r="D9" s="4"/>
      <c r="E9" s="2"/>
      <c r="F9" s="4"/>
      <c r="G9" s="4"/>
      <c r="H9" s="4">
        <f>ROUND(SUM(H2:H8),0)</f>
        <v>0</v>
      </c>
      <c r="I9" s="4">
        <f>ROUND(SUM(I2:I8),0)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Felületképzés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F2" sqref="F2:G26"/>
    </sheetView>
  </sheetViews>
  <sheetFormatPr defaultRowHeight="12.75" x14ac:dyDescent="0.25"/>
  <cols>
    <col min="1" max="1" width="4.28515625" style="7" customWidth="1"/>
    <col min="2" max="2" width="9.28515625" style="1" customWidth="1"/>
    <col min="3" max="3" width="32.7109375" style="1" customWidth="1"/>
    <col min="4" max="4" width="6.7109375" style="5" customWidth="1"/>
    <col min="5" max="5" width="6.7109375" style="1" customWidth="1"/>
    <col min="6" max="7" width="8.28515625" style="5" customWidth="1"/>
    <col min="8" max="9" width="9.7109375" style="5" customWidth="1"/>
    <col min="10" max="10" width="15.7109375" style="1" customWidth="1"/>
    <col min="11" max="16384" width="9.140625" style="1"/>
  </cols>
  <sheetData>
    <row r="1" spans="1:9" s="3" customFormat="1" ht="25.5" x14ac:dyDescent="0.25">
      <c r="A1" s="6" t="s">
        <v>3</v>
      </c>
      <c r="B1" s="2" t="s">
        <v>4</v>
      </c>
      <c r="C1" s="2" t="s">
        <v>5</v>
      </c>
      <c r="D1" s="4" t="s">
        <v>6</v>
      </c>
      <c r="E1" s="2" t="s">
        <v>7</v>
      </c>
      <c r="F1" s="4" t="s">
        <v>8</v>
      </c>
      <c r="G1" s="4" t="s">
        <v>9</v>
      </c>
      <c r="H1" s="4" t="s">
        <v>10</v>
      </c>
      <c r="I1" s="4" t="s">
        <v>11</v>
      </c>
    </row>
    <row r="2" spans="1:9" ht="127.5" x14ac:dyDescent="0.25">
      <c r="A2" s="7">
        <v>1</v>
      </c>
      <c r="B2" s="1" t="s">
        <v>57</v>
      </c>
      <c r="C2" s="1" t="s">
        <v>130</v>
      </c>
      <c r="D2" s="5">
        <v>153.19999999999999</v>
      </c>
      <c r="E2" s="1" t="s">
        <v>19</v>
      </c>
      <c r="H2" s="5">
        <f>ROUND(D2*F2, 0)</f>
        <v>0</v>
      </c>
      <c r="I2" s="5">
        <f>ROUND(D2*G2, 0)</f>
        <v>0</v>
      </c>
    </row>
    <row r="4" spans="1:9" ht="127.5" x14ac:dyDescent="0.25">
      <c r="A4" s="7">
        <v>2</v>
      </c>
      <c r="B4" s="1" t="s">
        <v>58</v>
      </c>
      <c r="C4" s="1" t="s">
        <v>59</v>
      </c>
      <c r="D4" s="5">
        <v>66.5</v>
      </c>
      <c r="E4" s="1" t="s">
        <v>19</v>
      </c>
      <c r="H4" s="5">
        <f>ROUND(D4*F4, 0)</f>
        <v>0</v>
      </c>
      <c r="I4" s="5">
        <f>ROUND(D4*G4, 0)</f>
        <v>0</v>
      </c>
    </row>
    <row r="6" spans="1:9" ht="127.5" x14ac:dyDescent="0.25">
      <c r="A6" s="7">
        <v>2</v>
      </c>
      <c r="B6" s="1" t="s">
        <v>58</v>
      </c>
      <c r="C6" s="1" t="s">
        <v>159</v>
      </c>
      <c r="D6" s="5">
        <v>34.299999999999997</v>
      </c>
      <c r="E6" s="1" t="s">
        <v>19</v>
      </c>
      <c r="H6" s="5">
        <f>ROUND(D6*F6, 0)</f>
        <v>0</v>
      </c>
      <c r="I6" s="5">
        <f>ROUND(D6*G6, 0)</f>
        <v>0</v>
      </c>
    </row>
    <row r="8" spans="1:9" ht="89.25" x14ac:dyDescent="0.25">
      <c r="A8" s="7">
        <v>3</v>
      </c>
      <c r="B8" s="1" t="s">
        <v>60</v>
      </c>
      <c r="C8" s="1" t="s">
        <v>61</v>
      </c>
      <c r="D8" s="5">
        <v>272</v>
      </c>
      <c r="E8" s="1" t="s">
        <v>19</v>
      </c>
      <c r="H8" s="5">
        <f>ROUND(D8*F8, 0)</f>
        <v>0</v>
      </c>
      <c r="I8" s="5">
        <f>ROUND(D8*G8, 0)</f>
        <v>0</v>
      </c>
    </row>
    <row r="10" spans="1:9" ht="89.25" x14ac:dyDescent="0.25">
      <c r="A10" s="7">
        <v>4</v>
      </c>
      <c r="B10" s="1" t="s">
        <v>62</v>
      </c>
      <c r="C10" s="1" t="s">
        <v>63</v>
      </c>
      <c r="D10" s="5">
        <v>272</v>
      </c>
      <c r="E10" s="1" t="s">
        <v>19</v>
      </c>
      <c r="H10" s="5">
        <f>ROUND(D10*F10, 0)</f>
        <v>0</v>
      </c>
      <c r="I10" s="5">
        <f>ROUND(D10*G10, 0)</f>
        <v>0</v>
      </c>
    </row>
    <row r="12" spans="1:9" ht="89.25" x14ac:dyDescent="0.25">
      <c r="A12" s="7">
        <v>5</v>
      </c>
      <c r="B12" s="1" t="s">
        <v>64</v>
      </c>
      <c r="C12" s="1" t="s">
        <v>65</v>
      </c>
      <c r="D12" s="5">
        <v>50</v>
      </c>
      <c r="E12" s="1" t="s">
        <v>19</v>
      </c>
      <c r="H12" s="5">
        <f>ROUND(D12*F12, 0)</f>
        <v>0</v>
      </c>
      <c r="I12" s="5">
        <f>ROUND(D12*G12, 0)</f>
        <v>0</v>
      </c>
    </row>
    <row r="14" spans="1:9" ht="89.25" x14ac:dyDescent="0.25">
      <c r="A14" s="7">
        <v>6</v>
      </c>
      <c r="B14" s="1" t="s">
        <v>66</v>
      </c>
      <c r="C14" s="1" t="s">
        <v>67</v>
      </c>
      <c r="D14" s="5">
        <v>50</v>
      </c>
      <c r="E14" s="1" t="s">
        <v>19</v>
      </c>
      <c r="H14" s="5">
        <f>ROUND(D14*F14, 0)</f>
        <v>0</v>
      </c>
      <c r="I14" s="5">
        <f>ROUND(D14*G14, 0)</f>
        <v>0</v>
      </c>
    </row>
    <row r="16" spans="1:9" ht="89.25" x14ac:dyDescent="0.25">
      <c r="A16" s="7">
        <v>7</v>
      </c>
      <c r="B16" s="1" t="s">
        <v>68</v>
      </c>
      <c r="C16" s="1" t="s">
        <v>69</v>
      </c>
      <c r="D16" s="5">
        <v>8</v>
      </c>
      <c r="E16" s="1" t="s">
        <v>19</v>
      </c>
      <c r="H16" s="5">
        <f>ROUND(D16*F16, 0)</f>
        <v>0</v>
      </c>
      <c r="I16" s="5">
        <f>ROUND(D16*G16, 0)</f>
        <v>0</v>
      </c>
    </row>
    <row r="18" spans="1:9" ht="89.25" x14ac:dyDescent="0.25">
      <c r="A18" s="7">
        <v>8</v>
      </c>
      <c r="B18" s="1" t="s">
        <v>70</v>
      </c>
      <c r="C18" s="1" t="s">
        <v>71</v>
      </c>
      <c r="D18" s="5">
        <v>40</v>
      </c>
      <c r="E18" s="1" t="s">
        <v>13</v>
      </c>
      <c r="H18" s="5">
        <f>ROUND(D18*F18, 0)</f>
        <v>0</v>
      </c>
      <c r="I18" s="5">
        <f>ROUND(D18*G18, 0)</f>
        <v>0</v>
      </c>
    </row>
    <row r="20" spans="1:9" ht="76.5" x14ac:dyDescent="0.25">
      <c r="A20" s="7">
        <v>9</v>
      </c>
      <c r="B20" s="1" t="s">
        <v>72</v>
      </c>
      <c r="C20" s="1" t="s">
        <v>73</v>
      </c>
      <c r="D20" s="5">
        <v>1728</v>
      </c>
      <c r="E20" s="1" t="s">
        <v>13</v>
      </c>
      <c r="H20" s="5">
        <f>ROUND(D20*F20, 0)</f>
        <v>0</v>
      </c>
      <c r="I20" s="5">
        <f>ROUND(D20*G20, 0)</f>
        <v>0</v>
      </c>
    </row>
    <row r="22" spans="1:9" ht="89.25" x14ac:dyDescent="0.25">
      <c r="A22" s="7">
        <v>10</v>
      </c>
      <c r="B22" s="1" t="s">
        <v>131</v>
      </c>
      <c r="C22" s="1" t="s">
        <v>132</v>
      </c>
      <c r="D22" s="5">
        <v>340</v>
      </c>
      <c r="E22" s="1" t="s">
        <v>19</v>
      </c>
      <c r="F22" s="26"/>
      <c r="G22" s="26"/>
      <c r="H22" s="26">
        <f>ROUND(D22*F22, 0)</f>
        <v>0</v>
      </c>
      <c r="I22" s="26">
        <f>ROUND(D22*G22, 0)</f>
        <v>0</v>
      </c>
    </row>
    <row r="23" spans="1:9" x14ac:dyDescent="0.25">
      <c r="F23" s="26"/>
      <c r="G23" s="26"/>
      <c r="H23" s="26"/>
      <c r="I23" s="26"/>
    </row>
    <row r="24" spans="1:9" ht="38.25" x14ac:dyDescent="0.25">
      <c r="A24" s="7">
        <v>11</v>
      </c>
      <c r="B24" s="1" t="s">
        <v>115</v>
      </c>
      <c r="C24" s="1" t="s">
        <v>139</v>
      </c>
      <c r="D24" s="5">
        <v>35</v>
      </c>
      <c r="E24" s="1" t="s">
        <v>122</v>
      </c>
      <c r="F24" s="26"/>
      <c r="G24" s="26"/>
      <c r="H24" s="26">
        <f>ROUND(D24*F24, 0)</f>
        <v>0</v>
      </c>
      <c r="I24" s="26">
        <f>ROUND(D24*G24, 0)</f>
        <v>0</v>
      </c>
    </row>
    <row r="25" spans="1:9" x14ac:dyDescent="0.25">
      <c r="F25" s="26"/>
      <c r="G25" s="26"/>
      <c r="H25" s="26"/>
      <c r="I25" s="26"/>
    </row>
    <row r="26" spans="1:9" ht="51" x14ac:dyDescent="0.25">
      <c r="A26" s="7">
        <v>12</v>
      </c>
      <c r="B26" s="1" t="s">
        <v>115</v>
      </c>
      <c r="C26" s="1" t="s">
        <v>140</v>
      </c>
      <c r="D26" s="5">
        <v>6</v>
      </c>
      <c r="E26" s="1" t="s">
        <v>13</v>
      </c>
      <c r="F26" s="26"/>
      <c r="G26" s="26"/>
      <c r="H26" s="26">
        <f>ROUND(D26*F26, 0)</f>
        <v>0</v>
      </c>
      <c r="I26" s="26">
        <f>ROUND(D26*G26, 0)</f>
        <v>0</v>
      </c>
    </row>
    <row r="28" spans="1:9" s="8" customFormat="1" x14ac:dyDescent="0.25">
      <c r="A28" s="6"/>
      <c r="B28" s="2"/>
      <c r="C28" s="2" t="s">
        <v>17</v>
      </c>
      <c r="D28" s="4"/>
      <c r="E28" s="2"/>
      <c r="F28" s="4"/>
      <c r="G28" s="4"/>
      <c r="H28" s="4">
        <f>ROUND(SUM(H2:H27),0)</f>
        <v>0</v>
      </c>
      <c r="I28" s="4">
        <f>ROUND(SUM(I2:I27),0)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Szigetelés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F2" sqref="F2:G8"/>
    </sheetView>
  </sheetViews>
  <sheetFormatPr defaultRowHeight="12.75" x14ac:dyDescent="0.25"/>
  <cols>
    <col min="1" max="1" width="4.28515625" style="7" customWidth="1"/>
    <col min="2" max="2" width="9.28515625" style="1" customWidth="1"/>
    <col min="3" max="3" width="32.7109375" style="1" customWidth="1"/>
    <col min="4" max="4" width="6.7109375" style="5" customWidth="1"/>
    <col min="5" max="5" width="6.7109375" style="1" customWidth="1"/>
    <col min="6" max="7" width="8.28515625" style="5" customWidth="1"/>
    <col min="8" max="9" width="9.7109375" style="5" customWidth="1"/>
    <col min="10" max="10" width="15.7109375" style="1" customWidth="1"/>
    <col min="11" max="16384" width="9.140625" style="1"/>
  </cols>
  <sheetData>
    <row r="1" spans="1:9" s="3" customFormat="1" ht="25.5" x14ac:dyDescent="0.25">
      <c r="A1" s="6" t="s">
        <v>3</v>
      </c>
      <c r="B1" s="2" t="s">
        <v>4</v>
      </c>
      <c r="C1" s="2" t="s">
        <v>5</v>
      </c>
      <c r="D1" s="4" t="s">
        <v>6</v>
      </c>
      <c r="E1" s="2" t="s">
        <v>7</v>
      </c>
      <c r="F1" s="4" t="s">
        <v>8</v>
      </c>
      <c r="G1" s="4" t="s">
        <v>9</v>
      </c>
      <c r="H1" s="4" t="s">
        <v>10</v>
      </c>
      <c r="I1" s="4" t="s">
        <v>11</v>
      </c>
    </row>
    <row r="2" spans="1:9" ht="25.5" x14ac:dyDescent="0.25">
      <c r="A2" s="7">
        <v>1</v>
      </c>
      <c r="B2" s="1" t="s">
        <v>75</v>
      </c>
      <c r="C2" s="1" t="s">
        <v>76</v>
      </c>
      <c r="D2" s="5">
        <v>35</v>
      </c>
      <c r="E2" s="1" t="s">
        <v>19</v>
      </c>
      <c r="H2" s="5">
        <f>ROUND(D2*F2, 0)</f>
        <v>0</v>
      </c>
      <c r="I2" s="5">
        <f>ROUND(D2*G2, 0)</f>
        <v>0</v>
      </c>
    </row>
    <row r="4" spans="1:9" ht="25.5" x14ac:dyDescent="0.25">
      <c r="A4" s="7">
        <v>2</v>
      </c>
      <c r="B4" s="1" t="s">
        <v>119</v>
      </c>
      <c r="C4" s="1" t="s">
        <v>120</v>
      </c>
      <c r="D4" s="5">
        <v>35</v>
      </c>
      <c r="E4" s="1" t="s">
        <v>19</v>
      </c>
      <c r="F4" s="29"/>
      <c r="G4" s="29"/>
      <c r="H4" s="5">
        <f>ROUND(D4*F4, 0)</f>
        <v>0</v>
      </c>
      <c r="I4" s="5">
        <f>ROUND(D4*G4, 0)</f>
        <v>0</v>
      </c>
    </row>
    <row r="5" spans="1:9" x14ac:dyDescent="0.25">
      <c r="F5" s="29"/>
      <c r="G5" s="29"/>
    </row>
    <row r="6" spans="1:9" ht="25.5" x14ac:dyDescent="0.25">
      <c r="A6" s="7">
        <v>3</v>
      </c>
      <c r="B6" s="1" t="s">
        <v>136</v>
      </c>
      <c r="C6" s="1" t="s">
        <v>137</v>
      </c>
      <c r="D6" s="5">
        <v>3.5</v>
      </c>
      <c r="E6" s="1" t="s">
        <v>135</v>
      </c>
      <c r="F6" s="26"/>
      <c r="G6" s="26"/>
      <c r="H6" s="26">
        <f>ROUND(D6*F6, 0)</f>
        <v>0</v>
      </c>
      <c r="I6" s="26">
        <f>ROUND(D6*G6, 0)</f>
        <v>0</v>
      </c>
    </row>
    <row r="7" spans="1:9" x14ac:dyDescent="0.25">
      <c r="F7" s="29"/>
      <c r="G7" s="29"/>
    </row>
    <row r="8" spans="1:9" ht="89.25" x14ac:dyDescent="0.25">
      <c r="A8" s="7">
        <v>4</v>
      </c>
      <c r="B8" s="1" t="s">
        <v>133</v>
      </c>
      <c r="C8" s="1" t="s">
        <v>134</v>
      </c>
      <c r="D8" s="5">
        <v>3.5</v>
      </c>
      <c r="E8" s="1" t="s">
        <v>135</v>
      </c>
      <c r="F8" s="26"/>
      <c r="G8" s="26"/>
      <c r="H8" s="26">
        <f>ROUND(D8*F8, 0)</f>
        <v>0</v>
      </c>
      <c r="I8" s="26">
        <f>ROUND(D8*G8, 0)</f>
        <v>0</v>
      </c>
    </row>
    <row r="9" spans="1:9" s="8" customFormat="1" x14ac:dyDescent="0.25">
      <c r="A9" s="6"/>
      <c r="B9" s="2"/>
      <c r="C9" s="2" t="s">
        <v>17</v>
      </c>
      <c r="D9" s="4"/>
      <c r="E9" s="2"/>
      <c r="F9" s="4"/>
      <c r="G9" s="4"/>
      <c r="H9" s="4">
        <f>ROUND(SUM(H2:H8),0)</f>
        <v>0</v>
      </c>
      <c r="I9" s="4">
        <f>ROUND(SUM(I2:I8),0)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Kőburkolat készítése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H26" sqref="H26"/>
    </sheetView>
  </sheetViews>
  <sheetFormatPr defaultRowHeight="12.75" x14ac:dyDescent="0.25"/>
  <cols>
    <col min="1" max="1" width="4.28515625" style="7" customWidth="1"/>
    <col min="2" max="2" width="9.28515625" style="1" customWidth="1"/>
    <col min="3" max="3" width="32.7109375" style="1" customWidth="1"/>
    <col min="4" max="4" width="6.7109375" style="5" customWidth="1"/>
    <col min="5" max="5" width="6.7109375" style="1" customWidth="1"/>
    <col min="6" max="7" width="8.28515625" style="5" customWidth="1"/>
    <col min="8" max="9" width="9.7109375" style="5" customWidth="1"/>
    <col min="10" max="10" width="15.7109375" style="1" customWidth="1"/>
    <col min="11" max="16384" width="9.140625" style="1"/>
  </cols>
  <sheetData>
    <row r="1" spans="1:9" s="3" customFormat="1" ht="25.5" x14ac:dyDescent="0.25">
      <c r="A1" s="6" t="s">
        <v>3</v>
      </c>
      <c r="B1" s="2" t="s">
        <v>4</v>
      </c>
      <c r="C1" s="2" t="s">
        <v>5</v>
      </c>
      <c r="D1" s="4" t="s">
        <v>6</v>
      </c>
      <c r="E1" s="2" t="s">
        <v>7</v>
      </c>
      <c r="F1" s="4" t="s">
        <v>8</v>
      </c>
      <c r="G1" s="4" t="s">
        <v>9</v>
      </c>
      <c r="H1" s="4" t="s">
        <v>10</v>
      </c>
      <c r="I1" s="4" t="s">
        <v>11</v>
      </c>
    </row>
    <row r="2" spans="1:9" ht="25.5" x14ac:dyDescent="0.25">
      <c r="A2" s="7">
        <v>1</v>
      </c>
      <c r="B2" s="1" t="s">
        <v>78</v>
      </c>
      <c r="C2" s="1" t="s">
        <v>138</v>
      </c>
      <c r="D2" s="5">
        <v>1</v>
      </c>
      <c r="E2" s="1" t="s">
        <v>110</v>
      </c>
      <c r="H2" s="5">
        <f>ROUND(D2*F2, 0)</f>
        <v>0</v>
      </c>
      <c r="I2" s="5">
        <f>ROUND(D2*G2, 0)</f>
        <v>0</v>
      </c>
    </row>
    <row r="4" spans="1:9" s="8" customFormat="1" x14ac:dyDescent="0.25">
      <c r="A4" s="6"/>
      <c r="B4" s="2"/>
      <c r="C4" s="2" t="s">
        <v>17</v>
      </c>
      <c r="D4" s="4"/>
      <c r="E4" s="2"/>
      <c r="F4" s="4"/>
      <c r="G4" s="4"/>
      <c r="H4" s="4">
        <f>ROUND(SUM(H2:H3),0)</f>
        <v>0</v>
      </c>
      <c r="I4" s="4">
        <f>ROUND(SUM(I2:I3),0)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Légkondicionáló berendezések</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H6" sqref="H6"/>
    </sheetView>
  </sheetViews>
  <sheetFormatPr defaultRowHeight="15.75" x14ac:dyDescent="0.25"/>
  <cols>
    <col min="1" max="1" width="36.42578125" style="10" customWidth="1"/>
    <col min="2" max="3" width="20.7109375" style="10" customWidth="1"/>
    <col min="4" max="16384" width="9.140625" style="10"/>
  </cols>
  <sheetData>
    <row r="1" spans="1:3" s="11" customFormat="1" x14ac:dyDescent="0.25">
      <c r="A1" s="11" t="s">
        <v>0</v>
      </c>
      <c r="B1" s="12" t="s">
        <v>1</v>
      </c>
      <c r="C1" s="12" t="s">
        <v>2</v>
      </c>
    </row>
    <row r="2" spans="1:3" x14ac:dyDescent="0.25">
      <c r="A2" s="10" t="s">
        <v>18</v>
      </c>
      <c r="B2" s="33">
        <f>'Felvonulási létesítmények'!H14</f>
        <v>0</v>
      </c>
      <c r="C2" s="33">
        <f>'Felvonulási létesítmények'!I14</f>
        <v>0</v>
      </c>
    </row>
    <row r="3" spans="1:3" x14ac:dyDescent="0.25">
      <c r="A3" s="10" t="s">
        <v>20</v>
      </c>
      <c r="B3" s="33">
        <f>'Zsaluzás és állványozás'!H4</f>
        <v>0</v>
      </c>
      <c r="C3" s="33">
        <f>'Zsaluzás és állványozás'!I4</f>
        <v>0</v>
      </c>
    </row>
    <row r="4" spans="1:3" x14ac:dyDescent="0.25">
      <c r="A4" s="10" t="s">
        <v>37</v>
      </c>
      <c r="B4" s="33">
        <f>'Vakolás és rabicolás'!H20</f>
        <v>0</v>
      </c>
      <c r="C4" s="33">
        <f>'Vakolás és rabicolás'!I20</f>
        <v>0</v>
      </c>
    </row>
    <row r="5" spans="1:3" ht="31.5" x14ac:dyDescent="0.25">
      <c r="A5" s="10" t="s">
        <v>42</v>
      </c>
      <c r="B5" s="33">
        <f>'Hideg- és melegburkolatok készí'!H6</f>
        <v>0</v>
      </c>
      <c r="C5" s="33">
        <f>'Hideg- és melegburkolatok készí'!I6</f>
        <v>0</v>
      </c>
    </row>
    <row r="6" spans="1:3" x14ac:dyDescent="0.25">
      <c r="A6" s="10" t="s">
        <v>48</v>
      </c>
      <c r="B6" s="33">
        <f>Bádogozás!H8</f>
        <v>0</v>
      </c>
      <c r="C6" s="33">
        <f>Bádogozás!I8</f>
        <v>0</v>
      </c>
    </row>
    <row r="7" spans="1:3" x14ac:dyDescent="0.25">
      <c r="A7" s="10" t="s">
        <v>52</v>
      </c>
      <c r="B7" s="33">
        <f>'Fa- és műanyag szerkezet elhely'!H34</f>
        <v>0</v>
      </c>
      <c r="C7" s="33">
        <f>'Fa- és műanyag szerkezet elhely'!I34</f>
        <v>0</v>
      </c>
    </row>
    <row r="8" spans="1:3" ht="31.5" x14ac:dyDescent="0.25">
      <c r="A8" s="10" t="s">
        <v>118</v>
      </c>
      <c r="B8" s="33">
        <f>'Fém nyílászáró és épületlakatos'!H6</f>
        <v>0</v>
      </c>
      <c r="C8" s="33">
        <f>'Fém nyílászáró és épületlakatos'!I6</f>
        <v>0</v>
      </c>
    </row>
    <row r="9" spans="1:3" x14ac:dyDescent="0.25">
      <c r="A9" s="10" t="s">
        <v>56</v>
      </c>
      <c r="B9" s="33">
        <f>Felületképzés!H9</f>
        <v>0</v>
      </c>
      <c r="C9" s="33">
        <f>Felületképzés!I9</f>
        <v>0</v>
      </c>
    </row>
    <row r="10" spans="1:3" x14ac:dyDescent="0.25">
      <c r="A10" s="10" t="s">
        <v>74</v>
      </c>
      <c r="B10" s="33">
        <f>Szigetelés!H28</f>
        <v>0</v>
      </c>
      <c r="C10" s="33">
        <f>Szigetelés!I28</f>
        <v>0</v>
      </c>
    </row>
    <row r="11" spans="1:3" x14ac:dyDescent="0.25">
      <c r="A11" s="10" t="s">
        <v>77</v>
      </c>
      <c r="B11" s="33">
        <f>'Kőburkolat készítése'!H9</f>
        <v>0</v>
      </c>
      <c r="C11" s="33">
        <f>'Kőburkolat készítése'!I9</f>
        <v>0</v>
      </c>
    </row>
    <row r="12" spans="1:3" x14ac:dyDescent="0.25">
      <c r="A12" s="10" t="s">
        <v>79</v>
      </c>
      <c r="B12" s="33">
        <f>'Légkondicionáló berendezések'!H4</f>
        <v>0</v>
      </c>
      <c r="C12" s="33">
        <f>'Légkondicionáló berendezések'!I4</f>
        <v>0</v>
      </c>
    </row>
    <row r="13" spans="1:3" s="11" customFormat="1" x14ac:dyDescent="0.25">
      <c r="A13" s="11" t="s">
        <v>80</v>
      </c>
      <c r="B13" s="34">
        <f>ROUND(SUM(B2:B12),0)</f>
        <v>0</v>
      </c>
      <c r="C13" s="34">
        <f>ROUND(SUM(C2:C12), 0)</f>
        <v>0</v>
      </c>
    </row>
  </sheetData>
  <pageMargins left="1" right="1" top="1" bottom="1" header="0.41666666666666669" footer="0.41666666666666669"/>
  <pageSetup paperSize="9" orientation="portrait" useFirstPageNumber="1"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view="pageBreakPreview" topLeftCell="B1" zoomScale="130" zoomScaleSheetLayoutView="130" workbookViewId="0">
      <selection activeCell="K10" sqref="K10"/>
    </sheetView>
  </sheetViews>
  <sheetFormatPr defaultRowHeight="12.75" x14ac:dyDescent="0.25"/>
  <cols>
    <col min="1" max="1" width="4.28515625" style="7" customWidth="1"/>
    <col min="2" max="2" width="9.28515625" style="1" customWidth="1"/>
    <col min="3" max="3" width="32.7109375" style="1" customWidth="1"/>
    <col min="4" max="4" width="6.7109375" style="5" customWidth="1"/>
    <col min="5" max="5" width="6.7109375" style="1" customWidth="1"/>
    <col min="6" max="7" width="8.28515625" style="5" customWidth="1"/>
    <col min="8" max="9" width="9.7109375" style="5" customWidth="1"/>
    <col min="10" max="10" width="15.7109375" style="1" customWidth="1"/>
    <col min="11" max="16384" width="9.140625" style="1"/>
  </cols>
  <sheetData>
    <row r="1" spans="1:10" s="3" customFormat="1" ht="25.5" x14ac:dyDescent="0.25">
      <c r="A1" s="6" t="s">
        <v>3</v>
      </c>
      <c r="B1" s="2" t="s">
        <v>4</v>
      </c>
      <c r="C1" s="2" t="s">
        <v>5</v>
      </c>
      <c r="D1" s="4" t="s">
        <v>6</v>
      </c>
      <c r="E1" s="2" t="s">
        <v>7</v>
      </c>
      <c r="F1" s="4" t="s">
        <v>8</v>
      </c>
      <c r="G1" s="4" t="s">
        <v>9</v>
      </c>
      <c r="H1" s="4" t="s">
        <v>10</v>
      </c>
      <c r="I1" s="4" t="s">
        <v>11</v>
      </c>
    </row>
    <row r="2" spans="1:10" ht="38.25" x14ac:dyDescent="0.25">
      <c r="A2" s="21">
        <v>1</v>
      </c>
      <c r="B2" s="22" t="s">
        <v>105</v>
      </c>
      <c r="C2" s="23" t="s">
        <v>106</v>
      </c>
      <c r="D2" s="24">
        <v>1</v>
      </c>
      <c r="E2" s="22" t="s">
        <v>107</v>
      </c>
      <c r="F2" s="25"/>
      <c r="G2" s="25"/>
      <c r="H2" s="25">
        <f>ROUND(D2*F2, 0)</f>
        <v>0</v>
      </c>
      <c r="I2" s="25">
        <f>ROUND(D2*G2, 0)</f>
        <v>0</v>
      </c>
      <c r="J2" s="3"/>
    </row>
    <row r="3" spans="1:10" x14ac:dyDescent="0.25">
      <c r="A3" s="21"/>
      <c r="B3" s="22"/>
      <c r="C3" s="22"/>
      <c r="D3" s="24"/>
      <c r="E3" s="22"/>
      <c r="F3" s="25"/>
      <c r="G3" s="25"/>
      <c r="H3" s="25"/>
      <c r="I3" s="25"/>
      <c r="J3" s="3"/>
    </row>
    <row r="4" spans="1:10" ht="38.25" x14ac:dyDescent="0.25">
      <c r="A4" s="21">
        <v>2</v>
      </c>
      <c r="B4" s="22" t="s">
        <v>108</v>
      </c>
      <c r="C4" s="23" t="s">
        <v>109</v>
      </c>
      <c r="D4" s="24">
        <v>1</v>
      </c>
      <c r="E4" s="22" t="s">
        <v>110</v>
      </c>
      <c r="F4" s="25"/>
      <c r="G4" s="25"/>
      <c r="H4" s="25">
        <f>ROUND(D4*F4, 0)</f>
        <v>0</v>
      </c>
      <c r="I4" s="25">
        <f>ROUND(D4*G4, 0)</f>
        <v>0</v>
      </c>
      <c r="J4" s="3"/>
    </row>
    <row r="5" spans="1:10" x14ac:dyDescent="0.25">
      <c r="A5" s="21"/>
      <c r="B5" s="22"/>
      <c r="C5" s="22"/>
      <c r="D5" s="24"/>
      <c r="E5" s="22"/>
      <c r="F5" s="25"/>
      <c r="G5" s="25"/>
      <c r="H5" s="25"/>
      <c r="I5" s="25"/>
      <c r="J5" s="3"/>
    </row>
    <row r="6" spans="1:10" ht="89.25" x14ac:dyDescent="0.25">
      <c r="A6" s="21">
        <v>3</v>
      </c>
      <c r="B6" s="22" t="s">
        <v>111</v>
      </c>
      <c r="C6" s="23" t="s">
        <v>112</v>
      </c>
      <c r="D6" s="24">
        <v>30</v>
      </c>
      <c r="E6" s="22" t="s">
        <v>36</v>
      </c>
      <c r="F6" s="25"/>
      <c r="G6" s="25"/>
      <c r="H6" s="25">
        <f>ROUND(D6*F6, 0)</f>
        <v>0</v>
      </c>
      <c r="I6" s="25">
        <f>ROUND(D6*G6, 0)</f>
        <v>0</v>
      </c>
    </row>
    <row r="7" spans="1:10" x14ac:dyDescent="0.25">
      <c r="A7" s="21"/>
      <c r="B7" s="22"/>
      <c r="C7" s="22"/>
      <c r="D7" s="24"/>
      <c r="E7" s="22"/>
      <c r="F7" s="25"/>
      <c r="G7" s="25"/>
      <c r="H7" s="25"/>
      <c r="I7" s="25"/>
    </row>
    <row r="8" spans="1:10" ht="89.25" x14ac:dyDescent="0.25">
      <c r="A8" s="21">
        <v>4</v>
      </c>
      <c r="B8" s="22" t="s">
        <v>113</v>
      </c>
      <c r="C8" s="23" t="s">
        <v>114</v>
      </c>
      <c r="D8" s="24">
        <v>1</v>
      </c>
      <c r="E8" s="22" t="s">
        <v>13</v>
      </c>
      <c r="F8" s="25"/>
      <c r="G8" s="25"/>
      <c r="H8" s="25">
        <f>ROUND(D8*F8, 0)</f>
        <v>0</v>
      </c>
      <c r="I8" s="25">
        <f>ROUND(D8*G8, 0)</f>
        <v>0</v>
      </c>
    </row>
    <row r="9" spans="1:10" s="3" customFormat="1" x14ac:dyDescent="0.25">
      <c r="A9" s="19"/>
      <c r="B9" s="8"/>
      <c r="C9" s="8"/>
      <c r="D9" s="20"/>
      <c r="E9" s="8"/>
      <c r="F9" s="20"/>
      <c r="G9" s="20"/>
      <c r="H9" s="20"/>
      <c r="I9" s="20"/>
    </row>
    <row r="10" spans="1:10" ht="51" x14ac:dyDescent="0.25">
      <c r="A10" s="7">
        <v>5</v>
      </c>
      <c r="B10" s="1" t="s">
        <v>12</v>
      </c>
      <c r="C10" s="1" t="s">
        <v>14</v>
      </c>
      <c r="D10" s="5">
        <v>4</v>
      </c>
      <c r="E10" s="1" t="s">
        <v>13</v>
      </c>
      <c r="H10" s="5">
        <f>ROUND(D10*F10, 0)</f>
        <v>0</v>
      </c>
      <c r="I10" s="5">
        <f>ROUND(D10*G10, 0)</f>
        <v>0</v>
      </c>
    </row>
    <row r="12" spans="1:10" ht="51" x14ac:dyDescent="0.25">
      <c r="A12" s="7">
        <v>6</v>
      </c>
      <c r="B12" s="1" t="s">
        <v>15</v>
      </c>
      <c r="C12" s="1" t="s">
        <v>16</v>
      </c>
      <c r="D12" s="5">
        <v>4</v>
      </c>
      <c r="E12" s="1" t="s">
        <v>13</v>
      </c>
      <c r="H12" s="5">
        <f>ROUND(D12*F12, 0)</f>
        <v>0</v>
      </c>
      <c r="I12" s="5">
        <f>ROUND(D12*G12, 0)</f>
        <v>0</v>
      </c>
    </row>
    <row r="14" spans="1:10" s="8" customFormat="1" x14ac:dyDescent="0.25">
      <c r="A14" s="6"/>
      <c r="B14" s="2"/>
      <c r="C14" s="2" t="s">
        <v>17</v>
      </c>
      <c r="D14" s="4"/>
      <c r="E14" s="2"/>
      <c r="F14" s="4"/>
      <c r="G14" s="4"/>
      <c r="H14" s="28">
        <f>SUM(H2:H12)</f>
        <v>0</v>
      </c>
      <c r="I14" s="28">
        <f>SUM(I2:I12)</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Felvonulási létesítmények</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abSelected="1" zoomScale="115" zoomScaleNormal="115" workbookViewId="0">
      <selection activeCell="F2" sqref="F2"/>
    </sheetView>
  </sheetViews>
  <sheetFormatPr defaultRowHeight="12.75" x14ac:dyDescent="0.25"/>
  <cols>
    <col min="1" max="1" width="4.28515625" style="7" customWidth="1"/>
    <col min="2" max="2" width="9.28515625" style="1" customWidth="1"/>
    <col min="3" max="3" width="32.7109375" style="1" customWidth="1"/>
    <col min="4" max="4" width="6.7109375" style="5" customWidth="1"/>
    <col min="5" max="5" width="6.7109375" style="1" customWidth="1"/>
    <col min="6" max="7" width="8.28515625" style="5" customWidth="1"/>
    <col min="8" max="9" width="9.7109375" style="5" customWidth="1"/>
    <col min="10" max="10" width="15.7109375" style="1" customWidth="1"/>
    <col min="11" max="16384" width="9.140625" style="1"/>
  </cols>
  <sheetData>
    <row r="1" spans="1:10" s="3" customFormat="1" ht="25.5" x14ac:dyDescent="0.25">
      <c r="A1" s="6" t="s">
        <v>3</v>
      </c>
      <c r="B1" s="2" t="s">
        <v>4</v>
      </c>
      <c r="C1" s="2" t="s">
        <v>5</v>
      </c>
      <c r="D1" s="4" t="s">
        <v>6</v>
      </c>
      <c r="E1" s="2" t="s">
        <v>7</v>
      </c>
      <c r="F1" s="4" t="s">
        <v>8</v>
      </c>
      <c r="G1" s="4" t="s">
        <v>9</v>
      </c>
      <c r="H1" s="4" t="s">
        <v>10</v>
      </c>
      <c r="I1" s="4" t="s">
        <v>11</v>
      </c>
    </row>
    <row r="2" spans="1:10" ht="140.25" x14ac:dyDescent="0.25">
      <c r="A2" s="7">
        <v>1</v>
      </c>
      <c r="B2" s="1" t="s">
        <v>123</v>
      </c>
      <c r="C2" s="1" t="s">
        <v>124</v>
      </c>
      <c r="D2" s="5">
        <v>340</v>
      </c>
      <c r="E2" s="1" t="s">
        <v>19</v>
      </c>
      <c r="H2" s="5">
        <f>ROUND(D2*F2, 0)</f>
        <v>0</v>
      </c>
      <c r="I2" s="5">
        <f>ROUND(D2*G2, 0)</f>
        <v>0</v>
      </c>
      <c r="J2" s="3"/>
    </row>
    <row r="4" spans="1:10" s="8" customFormat="1" x14ac:dyDescent="0.25">
      <c r="A4" s="6"/>
      <c r="B4" s="2"/>
      <c r="C4" s="2" t="s">
        <v>17</v>
      </c>
      <c r="D4" s="4"/>
      <c r="E4" s="2"/>
      <c r="F4" s="4"/>
      <c r="G4" s="4"/>
      <c r="H4" s="4">
        <f>ROUND(SUM(H2:H3),0)</f>
        <v>0</v>
      </c>
      <c r="I4" s="4">
        <f>ROUND(SUM(I2:I3),0)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Zsaluzás és állványozás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16" workbookViewId="0">
      <selection activeCell="F2" sqref="F2:G18"/>
    </sheetView>
  </sheetViews>
  <sheetFormatPr defaultRowHeight="12.75" x14ac:dyDescent="0.25"/>
  <cols>
    <col min="1" max="1" width="4.28515625" style="7" customWidth="1"/>
    <col min="2" max="2" width="9.28515625" style="1" customWidth="1"/>
    <col min="3" max="3" width="32.7109375" style="1" customWidth="1"/>
    <col min="4" max="4" width="6.7109375" style="5" customWidth="1"/>
    <col min="5" max="5" width="6.7109375" style="1" customWidth="1"/>
    <col min="6" max="7" width="8.28515625" style="5" customWidth="1"/>
    <col min="8" max="9" width="9.7109375" style="5" customWidth="1"/>
    <col min="10" max="10" width="15.7109375" style="1" customWidth="1"/>
    <col min="11" max="16384" width="9.140625" style="1"/>
  </cols>
  <sheetData>
    <row r="1" spans="1:9" s="3" customFormat="1" ht="25.5" x14ac:dyDescent="0.25">
      <c r="A1" s="6" t="s">
        <v>3</v>
      </c>
      <c r="B1" s="2" t="s">
        <v>4</v>
      </c>
      <c r="C1" s="2" t="s">
        <v>5</v>
      </c>
      <c r="D1" s="4" t="s">
        <v>6</v>
      </c>
      <c r="E1" s="2" t="s">
        <v>7</v>
      </c>
      <c r="F1" s="4" t="s">
        <v>8</v>
      </c>
      <c r="G1" s="4" t="s">
        <v>9</v>
      </c>
      <c r="H1" s="4" t="s">
        <v>10</v>
      </c>
      <c r="I1" s="4" t="s">
        <v>11</v>
      </c>
    </row>
    <row r="2" spans="1:9" ht="51" x14ac:dyDescent="0.25">
      <c r="A2" s="7">
        <v>1</v>
      </c>
      <c r="B2" s="1" t="s">
        <v>21</v>
      </c>
      <c r="C2" s="1" t="s">
        <v>22</v>
      </c>
      <c r="D2" s="5">
        <v>296.2</v>
      </c>
      <c r="E2" s="1" t="s">
        <v>19</v>
      </c>
      <c r="H2" s="5">
        <f>ROUND(D2*F2, 0)</f>
        <v>0</v>
      </c>
      <c r="I2" s="5">
        <f>ROUND(D2*G2, 0)</f>
        <v>0</v>
      </c>
    </row>
    <row r="4" spans="1:9" ht="51" x14ac:dyDescent="0.25">
      <c r="A4" s="7">
        <v>2</v>
      </c>
      <c r="B4" s="1" t="s">
        <v>23</v>
      </c>
      <c r="C4" s="1" t="s">
        <v>24</v>
      </c>
      <c r="D4" s="5">
        <v>296.2</v>
      </c>
      <c r="E4" s="1" t="s">
        <v>19</v>
      </c>
      <c r="H4" s="5">
        <f>ROUND(D4*F4, 0)</f>
        <v>0</v>
      </c>
      <c r="I4" s="5">
        <f>ROUND(D4*G4, 0)</f>
        <v>0</v>
      </c>
    </row>
    <row r="6" spans="1:9" ht="114.75" x14ac:dyDescent="0.25">
      <c r="A6" s="7">
        <v>3</v>
      </c>
      <c r="B6" s="1" t="s">
        <v>25</v>
      </c>
      <c r="C6" s="1" t="s">
        <v>26</v>
      </c>
      <c r="D6" s="5">
        <v>243.2</v>
      </c>
      <c r="E6" s="1" t="s">
        <v>19</v>
      </c>
      <c r="H6" s="5">
        <f>ROUND(D6*F6, 0)</f>
        <v>0</v>
      </c>
      <c r="I6" s="5">
        <f>ROUND(D6*G6, 0)</f>
        <v>0</v>
      </c>
    </row>
    <row r="8" spans="1:9" ht="89.25" x14ac:dyDescent="0.25">
      <c r="A8" s="7">
        <v>4</v>
      </c>
      <c r="B8" s="1" t="s">
        <v>27</v>
      </c>
      <c r="C8" s="1" t="s">
        <v>28</v>
      </c>
      <c r="D8" s="5">
        <v>45</v>
      </c>
      <c r="E8" s="1" t="s">
        <v>19</v>
      </c>
      <c r="H8" s="5">
        <f>ROUND(D8*F8, 0)</f>
        <v>0</v>
      </c>
      <c r="I8" s="5">
        <f>ROUND(D8*G8, 0)</f>
        <v>0</v>
      </c>
    </row>
    <row r="10" spans="1:9" ht="76.5" x14ac:dyDescent="0.25">
      <c r="A10" s="7">
        <v>5</v>
      </c>
      <c r="B10" s="1" t="s">
        <v>29</v>
      </c>
      <c r="C10" s="1" t="s">
        <v>30</v>
      </c>
      <c r="D10" s="5">
        <v>296.2</v>
      </c>
      <c r="E10" s="1" t="s">
        <v>19</v>
      </c>
      <c r="H10" s="5">
        <f>ROUND(D10*F10, 0)</f>
        <v>0</v>
      </c>
      <c r="I10" s="5">
        <f>ROUND(D10*G10, 0)</f>
        <v>0</v>
      </c>
    </row>
    <row r="12" spans="1:9" ht="63.75" x14ac:dyDescent="0.25">
      <c r="A12" s="7">
        <v>6</v>
      </c>
      <c r="B12" s="1" t="s">
        <v>31</v>
      </c>
      <c r="C12" s="1" t="s">
        <v>32</v>
      </c>
      <c r="D12" s="5">
        <v>296.2</v>
      </c>
      <c r="E12" s="1" t="s">
        <v>19</v>
      </c>
      <c r="H12" s="5">
        <f>ROUND(D12*F12, 0)</f>
        <v>0</v>
      </c>
      <c r="I12" s="5">
        <f>ROUND(D12*G12, 0)</f>
        <v>0</v>
      </c>
    </row>
    <row r="14" spans="1:9" ht="76.5" x14ac:dyDescent="0.25">
      <c r="A14" s="7">
        <v>7</v>
      </c>
      <c r="B14" s="1" t="s">
        <v>33</v>
      </c>
      <c r="C14" s="1" t="s">
        <v>34</v>
      </c>
      <c r="D14" s="5">
        <v>243</v>
      </c>
      <c r="E14" s="1" t="s">
        <v>19</v>
      </c>
      <c r="H14" s="5">
        <f>ROUND(D14*F14, 0)</f>
        <v>0</v>
      </c>
      <c r="I14" s="5">
        <f>ROUND(D14*G14, 0)</f>
        <v>0</v>
      </c>
    </row>
    <row r="16" spans="1:9" ht="38.25" x14ac:dyDescent="0.25">
      <c r="A16" s="7">
        <v>8</v>
      </c>
      <c r="B16" s="1" t="s">
        <v>35</v>
      </c>
      <c r="C16" s="1" t="s">
        <v>117</v>
      </c>
      <c r="D16" s="5">
        <v>104</v>
      </c>
      <c r="E16" s="1" t="s">
        <v>36</v>
      </c>
      <c r="H16" s="5">
        <f>ROUND(D16*F16, 0)</f>
        <v>0</v>
      </c>
      <c r="I16" s="5">
        <f>ROUND(D16*G16, 0)</f>
        <v>0</v>
      </c>
    </row>
    <row r="18" spans="1:9" ht="25.5" x14ac:dyDescent="0.25">
      <c r="A18" s="7">
        <v>9</v>
      </c>
      <c r="B18" s="1" t="s">
        <v>115</v>
      </c>
      <c r="C18" s="1" t="s">
        <v>121</v>
      </c>
      <c r="D18" s="5">
        <v>47</v>
      </c>
      <c r="E18" s="1" t="s">
        <v>122</v>
      </c>
      <c r="H18" s="5">
        <f>ROUND(D18*F18, 0)</f>
        <v>0</v>
      </c>
      <c r="I18" s="5">
        <f>ROUND(D18*G18, 0)</f>
        <v>0</v>
      </c>
    </row>
    <row r="20" spans="1:9" s="8" customFormat="1" x14ac:dyDescent="0.25">
      <c r="A20" s="6"/>
      <c r="B20" s="2"/>
      <c r="C20" s="2" t="s">
        <v>17</v>
      </c>
      <c r="D20" s="4"/>
      <c r="E20" s="2"/>
      <c r="F20" s="4"/>
      <c r="G20" s="4"/>
      <c r="H20" s="4">
        <f>ROUND(SUM(H2:H19),0)</f>
        <v>0</v>
      </c>
      <c r="I20" s="4">
        <f>ROUND(SUM(I2:I19),0)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Vakolás és rabicolás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F2" sqref="F2:G4"/>
    </sheetView>
  </sheetViews>
  <sheetFormatPr defaultRowHeight="12.75" x14ac:dyDescent="0.25"/>
  <cols>
    <col min="1" max="1" width="4.28515625" style="7" customWidth="1"/>
    <col min="2" max="2" width="9.28515625" style="1" customWidth="1"/>
    <col min="3" max="3" width="32.7109375" style="1" customWidth="1"/>
    <col min="4" max="4" width="6.7109375" style="5" customWidth="1"/>
    <col min="5" max="5" width="6.7109375" style="1" customWidth="1"/>
    <col min="6" max="7" width="8.28515625" style="5" customWidth="1"/>
    <col min="8" max="9" width="9.7109375" style="5" customWidth="1"/>
    <col min="10" max="10" width="15.7109375" style="1" customWidth="1"/>
    <col min="11" max="16384" width="9.140625" style="1"/>
  </cols>
  <sheetData>
    <row r="1" spans="1:9" s="3" customFormat="1" ht="25.5" x14ac:dyDescent="0.25">
      <c r="A1" s="6" t="s">
        <v>3</v>
      </c>
      <c r="B1" s="2" t="s">
        <v>4</v>
      </c>
      <c r="C1" s="2" t="s">
        <v>5</v>
      </c>
      <c r="D1" s="4" t="s">
        <v>6</v>
      </c>
      <c r="E1" s="2" t="s">
        <v>7</v>
      </c>
      <c r="F1" s="4" t="s">
        <v>8</v>
      </c>
      <c r="G1" s="4" t="s">
        <v>9</v>
      </c>
      <c r="H1" s="4" t="s">
        <v>10</v>
      </c>
      <c r="I1" s="4" t="s">
        <v>11</v>
      </c>
    </row>
    <row r="2" spans="1:9" ht="38.25" x14ac:dyDescent="0.25">
      <c r="A2" s="7">
        <v>1</v>
      </c>
      <c r="B2" s="1" t="s">
        <v>38</v>
      </c>
      <c r="C2" s="1" t="s">
        <v>39</v>
      </c>
      <c r="D2" s="5">
        <v>43</v>
      </c>
      <c r="E2" s="1" t="s">
        <v>122</v>
      </c>
      <c r="H2" s="5">
        <f>ROUND(D2*F2, 0)</f>
        <v>0</v>
      </c>
      <c r="I2" s="5">
        <f>ROUND(D2*G2, 0)</f>
        <v>0</v>
      </c>
    </row>
    <row r="4" spans="1:9" ht="127.5" x14ac:dyDescent="0.25">
      <c r="A4" s="7">
        <v>2</v>
      </c>
      <c r="B4" s="1" t="s">
        <v>40</v>
      </c>
      <c r="C4" s="1" t="s">
        <v>41</v>
      </c>
      <c r="D4" s="5">
        <v>43</v>
      </c>
      <c r="E4" s="1" t="s">
        <v>122</v>
      </c>
      <c r="F4" s="30"/>
      <c r="G4" s="31"/>
      <c r="H4" s="5">
        <f>ROUND(D4*F4, 0)</f>
        <v>0</v>
      </c>
      <c r="I4" s="5">
        <f>ROUND(D4*G4, 0)</f>
        <v>0</v>
      </c>
    </row>
    <row r="6" spans="1:9" s="8" customFormat="1" x14ac:dyDescent="0.25">
      <c r="A6" s="6"/>
      <c r="B6" s="2"/>
      <c r="C6" s="2" t="s">
        <v>17</v>
      </c>
      <c r="D6" s="4"/>
      <c r="E6" s="2"/>
      <c r="F6" s="4"/>
      <c r="G6" s="4"/>
      <c r="H6" s="4">
        <f>ROUND(SUM(H2:H5),0)</f>
        <v>0</v>
      </c>
      <c r="I6" s="4">
        <f>ROUND(SUM(I2:I5),0)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Hideg- és melegburkolatok készítése, aljzat előkészítés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F2" sqref="F2:G6"/>
    </sheetView>
  </sheetViews>
  <sheetFormatPr defaultRowHeight="12.75" x14ac:dyDescent="0.25"/>
  <cols>
    <col min="1" max="1" width="4.28515625" style="7" customWidth="1"/>
    <col min="2" max="2" width="9.28515625" style="1" customWidth="1"/>
    <col min="3" max="3" width="32.7109375" style="1" customWidth="1"/>
    <col min="4" max="4" width="6.7109375" style="5" customWidth="1"/>
    <col min="5" max="5" width="6.7109375" style="1" customWidth="1"/>
    <col min="6" max="7" width="8.28515625" style="5" customWidth="1"/>
    <col min="8" max="9" width="9.7109375" style="5" customWidth="1"/>
    <col min="10" max="10" width="15.7109375" style="1" customWidth="1"/>
    <col min="11" max="16384" width="9.140625" style="1"/>
  </cols>
  <sheetData>
    <row r="1" spans="1:9" s="3" customFormat="1" ht="25.5" x14ac:dyDescent="0.25">
      <c r="A1" s="6" t="s">
        <v>3</v>
      </c>
      <c r="B1" s="2" t="s">
        <v>4</v>
      </c>
      <c r="C1" s="2" t="s">
        <v>5</v>
      </c>
      <c r="D1" s="4" t="s">
        <v>6</v>
      </c>
      <c r="E1" s="2" t="s">
        <v>7</v>
      </c>
      <c r="F1" s="4" t="s">
        <v>8</v>
      </c>
      <c r="G1" s="4" t="s">
        <v>9</v>
      </c>
      <c r="H1" s="4" t="s">
        <v>10</v>
      </c>
      <c r="I1" s="4" t="s">
        <v>11</v>
      </c>
    </row>
    <row r="2" spans="1:9" ht="25.5" x14ac:dyDescent="0.25">
      <c r="A2" s="7">
        <v>1</v>
      </c>
      <c r="B2" s="1" t="s">
        <v>43</v>
      </c>
      <c r="C2" s="1" t="s">
        <v>44</v>
      </c>
      <c r="D2" s="5">
        <v>43</v>
      </c>
      <c r="E2" s="1" t="s">
        <v>36</v>
      </c>
      <c r="H2" s="5">
        <f>ROUND(D2*F2, 0)</f>
        <v>0</v>
      </c>
      <c r="I2" s="5">
        <f>ROUND(D2*G2, 0)</f>
        <v>0</v>
      </c>
    </row>
    <row r="3" spans="1:9" x14ac:dyDescent="0.25">
      <c r="D3" s="36"/>
    </row>
    <row r="4" spans="1:9" ht="76.5" x14ac:dyDescent="0.25">
      <c r="A4" s="7">
        <v>2</v>
      </c>
      <c r="B4" s="1" t="s">
        <v>45</v>
      </c>
      <c r="C4" s="1" t="s">
        <v>125</v>
      </c>
      <c r="D4" s="5">
        <v>43</v>
      </c>
      <c r="E4" s="1" t="s">
        <v>36</v>
      </c>
      <c r="H4" s="5">
        <f>ROUND(D4*F4, 0)</f>
        <v>0</v>
      </c>
      <c r="I4" s="5">
        <f>ROUND(D4*G4, 0)</f>
        <v>0</v>
      </c>
    </row>
    <row r="6" spans="1:9" ht="114.75" x14ac:dyDescent="0.25">
      <c r="A6" s="7">
        <v>3</v>
      </c>
      <c r="B6" s="1" t="s">
        <v>46</v>
      </c>
      <c r="C6" s="1" t="s">
        <v>47</v>
      </c>
      <c r="D6" s="5">
        <v>25.3</v>
      </c>
      <c r="E6" s="1" t="s">
        <v>36</v>
      </c>
      <c r="H6" s="5">
        <f>ROUND(D6*F6, 0)</f>
        <v>0</v>
      </c>
      <c r="I6" s="5">
        <f>ROUND(D6*G6, 0)</f>
        <v>0</v>
      </c>
    </row>
    <row r="8" spans="1:9" s="8" customFormat="1" x14ac:dyDescent="0.25">
      <c r="A8" s="6"/>
      <c r="B8" s="2"/>
      <c r="C8" s="2" t="s">
        <v>17</v>
      </c>
      <c r="D8" s="4"/>
      <c r="E8" s="2"/>
      <c r="F8" s="4"/>
      <c r="G8" s="4"/>
      <c r="H8" s="4">
        <f>ROUND(SUM(H2:H7),0)</f>
        <v>0</v>
      </c>
      <c r="I8" s="4">
        <f>ROUND(SUM(I2:I7),0)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Bádogozás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F2" sqref="F2:G32"/>
    </sheetView>
  </sheetViews>
  <sheetFormatPr defaultRowHeight="12.75" x14ac:dyDescent="0.25"/>
  <cols>
    <col min="1" max="1" width="4.28515625" style="7" customWidth="1"/>
    <col min="2" max="2" width="9.28515625" style="1" customWidth="1"/>
    <col min="3" max="3" width="32.7109375" style="1" customWidth="1"/>
    <col min="4" max="4" width="6.7109375" style="5" customWidth="1"/>
    <col min="5" max="5" width="6.7109375" style="1" customWidth="1"/>
    <col min="6" max="7" width="8.28515625" style="5" customWidth="1"/>
    <col min="8" max="9" width="9.7109375" style="5" customWidth="1"/>
    <col min="10" max="10" width="15.7109375" style="1" customWidth="1"/>
    <col min="11" max="16384" width="9.140625" style="1"/>
  </cols>
  <sheetData>
    <row r="1" spans="1:10" s="3" customFormat="1" ht="25.5" x14ac:dyDescent="0.25">
      <c r="A1" s="6" t="s">
        <v>3</v>
      </c>
      <c r="B1" s="2" t="s">
        <v>4</v>
      </c>
      <c r="C1" s="2" t="s">
        <v>5</v>
      </c>
      <c r="D1" s="4" t="s">
        <v>6</v>
      </c>
      <c r="E1" s="2" t="s">
        <v>7</v>
      </c>
      <c r="F1" s="4" t="s">
        <v>8</v>
      </c>
      <c r="G1" s="4" t="s">
        <v>9</v>
      </c>
      <c r="H1" s="4" t="s">
        <v>10</v>
      </c>
      <c r="I1" s="4" t="s">
        <v>11</v>
      </c>
    </row>
    <row r="2" spans="1:10" ht="38.25" x14ac:dyDescent="0.25">
      <c r="A2" s="7">
        <v>1</v>
      </c>
      <c r="B2" s="1" t="s">
        <v>50</v>
      </c>
      <c r="C2" s="1" t="s">
        <v>51</v>
      </c>
      <c r="D2" s="5">
        <v>61.2</v>
      </c>
      <c r="E2" s="1" t="s">
        <v>49</v>
      </c>
      <c r="H2" s="5">
        <f>ROUND(D2*F2, 0)</f>
        <v>0</v>
      </c>
      <c r="I2" s="5">
        <f>ROUND(D2*G2, 0)</f>
        <v>0</v>
      </c>
      <c r="J2" s="3"/>
    </row>
    <row r="3" spans="1:10" x14ac:dyDescent="0.25">
      <c r="J3" s="3"/>
    </row>
    <row r="4" spans="1:10" ht="89.25" x14ac:dyDescent="0.25">
      <c r="A4" s="7">
        <v>2</v>
      </c>
      <c r="B4" s="1" t="s">
        <v>94</v>
      </c>
      <c r="C4" s="1" t="s">
        <v>151</v>
      </c>
      <c r="D4" s="5">
        <v>3</v>
      </c>
      <c r="E4" s="1" t="s">
        <v>13</v>
      </c>
      <c r="H4" s="5">
        <f>ROUND(D4*F4, 0)</f>
        <v>0</v>
      </c>
      <c r="I4" s="5">
        <f>ROUND(D4*G4, 0)</f>
        <v>0</v>
      </c>
      <c r="J4" s="3"/>
    </row>
    <row r="5" spans="1:10" x14ac:dyDescent="0.25">
      <c r="J5" s="3"/>
    </row>
    <row r="6" spans="1:10" ht="89.25" x14ac:dyDescent="0.25">
      <c r="A6" s="7">
        <v>3</v>
      </c>
      <c r="B6" s="1" t="s">
        <v>95</v>
      </c>
      <c r="C6" s="1" t="s">
        <v>150</v>
      </c>
      <c r="D6" s="5">
        <v>4</v>
      </c>
      <c r="E6" s="1" t="s">
        <v>13</v>
      </c>
      <c r="H6" s="5">
        <f>ROUND(D6*F6, 0)</f>
        <v>0</v>
      </c>
      <c r="I6" s="5">
        <f>ROUND(D6*G6, 0)</f>
        <v>0</v>
      </c>
      <c r="J6" s="3"/>
    </row>
    <row r="7" spans="1:10" x14ac:dyDescent="0.25">
      <c r="J7" s="3"/>
    </row>
    <row r="8" spans="1:10" ht="89.25" x14ac:dyDescent="0.25">
      <c r="A8" s="7">
        <v>4</v>
      </c>
      <c r="B8" s="1" t="s">
        <v>96</v>
      </c>
      <c r="C8" s="1" t="s">
        <v>149</v>
      </c>
      <c r="D8" s="5">
        <v>1</v>
      </c>
      <c r="E8" s="1" t="s">
        <v>13</v>
      </c>
      <c r="H8" s="5">
        <f>ROUND(D8*F8, 0)</f>
        <v>0</v>
      </c>
      <c r="I8" s="5">
        <f>ROUND(D8*G8, 0)</f>
        <v>0</v>
      </c>
      <c r="J8" s="3"/>
    </row>
    <row r="9" spans="1:10" x14ac:dyDescent="0.25">
      <c r="J9" s="3"/>
    </row>
    <row r="10" spans="1:10" ht="89.25" x14ac:dyDescent="0.25">
      <c r="A10" s="7">
        <v>5</v>
      </c>
      <c r="B10" s="1" t="s">
        <v>97</v>
      </c>
      <c r="C10" s="1" t="s">
        <v>152</v>
      </c>
      <c r="D10" s="5">
        <v>2</v>
      </c>
      <c r="E10" s="1" t="s">
        <v>13</v>
      </c>
      <c r="H10" s="5">
        <f>ROUND(D10*F10, 0)</f>
        <v>0</v>
      </c>
      <c r="I10" s="5">
        <f>ROUND(D10*G10, 0)</f>
        <v>0</v>
      </c>
      <c r="J10" s="3"/>
    </row>
    <row r="11" spans="1:10" x14ac:dyDescent="0.25">
      <c r="J11" s="3"/>
    </row>
    <row r="12" spans="1:10" ht="89.25" x14ac:dyDescent="0.25">
      <c r="A12" s="7">
        <v>6</v>
      </c>
      <c r="B12" s="1" t="s">
        <v>98</v>
      </c>
      <c r="C12" s="1" t="s">
        <v>148</v>
      </c>
      <c r="D12" s="5">
        <v>1</v>
      </c>
      <c r="E12" s="1" t="s">
        <v>13</v>
      </c>
      <c r="H12" s="5">
        <f>ROUND(D12*F12, 0)</f>
        <v>0</v>
      </c>
      <c r="I12" s="5">
        <f>ROUND(D12*G12, 0)</f>
        <v>0</v>
      </c>
      <c r="J12" s="3"/>
    </row>
    <row r="13" spans="1:10" x14ac:dyDescent="0.25">
      <c r="J13" s="3"/>
    </row>
    <row r="14" spans="1:10" ht="89.25" x14ac:dyDescent="0.25">
      <c r="A14" s="7">
        <v>7</v>
      </c>
      <c r="B14" s="1" t="s">
        <v>99</v>
      </c>
      <c r="C14" s="1" t="s">
        <v>147</v>
      </c>
      <c r="D14" s="5">
        <v>4</v>
      </c>
      <c r="E14" s="1" t="s">
        <v>13</v>
      </c>
      <c r="H14" s="5">
        <f>ROUND(D14*F14, 0)</f>
        <v>0</v>
      </c>
      <c r="I14" s="5">
        <f>ROUND(D14*G14, 0)</f>
        <v>0</v>
      </c>
      <c r="J14" s="3"/>
    </row>
    <row r="15" spans="1:10" x14ac:dyDescent="0.25">
      <c r="J15" s="3"/>
    </row>
    <row r="16" spans="1:10" ht="89.25" x14ac:dyDescent="0.25">
      <c r="A16" s="7">
        <v>8</v>
      </c>
      <c r="B16" s="1" t="s">
        <v>100</v>
      </c>
      <c r="C16" s="1" t="s">
        <v>146</v>
      </c>
      <c r="D16" s="5">
        <v>3</v>
      </c>
      <c r="E16" s="1" t="s">
        <v>13</v>
      </c>
      <c r="H16" s="5">
        <f>ROUND(D16*F16, 0)</f>
        <v>0</v>
      </c>
      <c r="I16" s="5">
        <f>ROUND(D16*G16, 0)</f>
        <v>0</v>
      </c>
      <c r="J16" s="3"/>
    </row>
    <row r="17" spans="1:10" x14ac:dyDescent="0.25">
      <c r="J17" s="3"/>
    </row>
    <row r="18" spans="1:10" ht="102" x14ac:dyDescent="0.25">
      <c r="A18" s="7">
        <v>9</v>
      </c>
      <c r="B18" s="1" t="s">
        <v>100</v>
      </c>
      <c r="C18" s="1" t="s">
        <v>153</v>
      </c>
      <c r="D18" s="5">
        <v>2</v>
      </c>
      <c r="E18" s="1" t="s">
        <v>13</v>
      </c>
      <c r="H18" s="5">
        <f>ROUND(D18*F18, 0)</f>
        <v>0</v>
      </c>
      <c r="I18" s="5">
        <f>ROUND(D18*G18, 0)</f>
        <v>0</v>
      </c>
      <c r="J18" s="3"/>
    </row>
    <row r="19" spans="1:10" x14ac:dyDescent="0.25">
      <c r="J19" s="3"/>
    </row>
    <row r="20" spans="1:10" ht="89.25" x14ac:dyDescent="0.25">
      <c r="A20" s="7">
        <v>10</v>
      </c>
      <c r="B20" s="1" t="s">
        <v>101</v>
      </c>
      <c r="C20" s="1" t="s">
        <v>145</v>
      </c>
      <c r="D20" s="5">
        <v>2</v>
      </c>
      <c r="E20" s="1" t="s">
        <v>13</v>
      </c>
      <c r="H20" s="5">
        <f>ROUND(D20*F20, 0)</f>
        <v>0</v>
      </c>
      <c r="I20" s="5">
        <f>ROUND(D20*G20, 0)</f>
        <v>0</v>
      </c>
      <c r="J20" s="3"/>
    </row>
    <row r="21" spans="1:10" x14ac:dyDescent="0.25">
      <c r="J21" s="3"/>
    </row>
    <row r="22" spans="1:10" ht="89.25" x14ac:dyDescent="0.25">
      <c r="A22" s="7">
        <v>11</v>
      </c>
      <c r="B22" s="1" t="s">
        <v>102</v>
      </c>
      <c r="C22" s="1" t="s">
        <v>144</v>
      </c>
      <c r="D22" s="5">
        <v>1</v>
      </c>
      <c r="E22" s="1" t="s">
        <v>13</v>
      </c>
      <c r="H22" s="5">
        <f>ROUND(D22*F22, 0)</f>
        <v>0</v>
      </c>
      <c r="I22" s="5">
        <f>ROUND(D22*G22, 0)</f>
        <v>0</v>
      </c>
      <c r="J22" s="3"/>
    </row>
    <row r="23" spans="1:10" x14ac:dyDescent="0.25">
      <c r="J23" s="3"/>
    </row>
    <row r="24" spans="1:10" ht="89.25" x14ac:dyDescent="0.25">
      <c r="A24" s="7">
        <v>12</v>
      </c>
      <c r="B24" s="1" t="s">
        <v>103</v>
      </c>
      <c r="C24" s="1" t="s">
        <v>154</v>
      </c>
      <c r="D24" s="5">
        <v>1</v>
      </c>
      <c r="E24" s="1" t="s">
        <v>13</v>
      </c>
      <c r="H24" s="5">
        <f>ROUND(D24*F24, 0)</f>
        <v>0</v>
      </c>
      <c r="I24" s="5">
        <f>ROUND(D24*G24, 0)</f>
        <v>0</v>
      </c>
      <c r="J24" s="3"/>
    </row>
    <row r="25" spans="1:10" x14ac:dyDescent="0.25">
      <c r="J25" s="3"/>
    </row>
    <row r="26" spans="1:10" ht="89.25" x14ac:dyDescent="0.25">
      <c r="A26" s="7">
        <v>14</v>
      </c>
      <c r="B26" s="1" t="s">
        <v>104</v>
      </c>
      <c r="C26" s="1" t="s">
        <v>155</v>
      </c>
      <c r="D26" s="5">
        <v>1</v>
      </c>
      <c r="E26" s="1" t="s">
        <v>13</v>
      </c>
      <c r="H26" s="5">
        <f>ROUND(D26*F26, 0)</f>
        <v>0</v>
      </c>
      <c r="I26" s="5">
        <f>ROUND(D26*G26, 0)</f>
        <v>0</v>
      </c>
      <c r="J26" s="3"/>
    </row>
    <row r="28" spans="1:10" ht="25.5" x14ac:dyDescent="0.25">
      <c r="A28" s="7">
        <v>14</v>
      </c>
      <c r="B28" s="1" t="s">
        <v>115</v>
      </c>
      <c r="C28" s="1" t="s">
        <v>160</v>
      </c>
      <c r="D28" s="5">
        <v>19</v>
      </c>
      <c r="E28" s="1" t="s">
        <v>19</v>
      </c>
      <c r="H28" s="5">
        <f>ROUND(D28*F28, 0)</f>
        <v>0</v>
      </c>
      <c r="I28" s="5">
        <f>ROUND(D28*G28, 0)</f>
        <v>0</v>
      </c>
    </row>
    <row r="30" spans="1:10" ht="38.25" x14ac:dyDescent="0.25">
      <c r="A30" s="7">
        <v>15</v>
      </c>
      <c r="B30" s="1" t="s">
        <v>116</v>
      </c>
      <c r="C30" s="1" t="s">
        <v>161</v>
      </c>
      <c r="D30" s="5">
        <v>25.3</v>
      </c>
      <c r="E30" s="1" t="s">
        <v>36</v>
      </c>
      <c r="F30" s="26"/>
      <c r="G30" s="26"/>
      <c r="H30" s="26">
        <f>ROUND(D30*F30, 0)</f>
        <v>0</v>
      </c>
      <c r="I30" s="26">
        <f>ROUND(D30*G30, 0)</f>
        <v>0</v>
      </c>
    </row>
    <row r="31" spans="1:10" x14ac:dyDescent="0.25">
      <c r="F31" s="26"/>
      <c r="G31" s="26"/>
      <c r="H31" s="26"/>
      <c r="I31" s="26"/>
    </row>
    <row r="32" spans="1:10" ht="25.5" x14ac:dyDescent="0.25">
      <c r="A32" s="7">
        <v>16</v>
      </c>
      <c r="B32" s="1" t="s">
        <v>115</v>
      </c>
      <c r="C32" s="1" t="s">
        <v>162</v>
      </c>
      <c r="D32" s="5">
        <v>16</v>
      </c>
      <c r="E32" s="1" t="s">
        <v>13</v>
      </c>
      <c r="F32" s="26"/>
      <c r="G32" s="26"/>
      <c r="H32" s="26">
        <f>ROUND(D32*F32, 0)</f>
        <v>0</v>
      </c>
      <c r="I32" s="26">
        <f>ROUND(D32*G32, 0)</f>
        <v>0</v>
      </c>
    </row>
    <row r="33" spans="1:9" x14ac:dyDescent="0.25">
      <c r="F33" s="26"/>
      <c r="G33" s="26"/>
      <c r="H33" s="26"/>
      <c r="I33" s="26"/>
    </row>
    <row r="34" spans="1:9" s="8" customFormat="1" x14ac:dyDescent="0.25">
      <c r="A34" s="6"/>
      <c r="B34" s="2"/>
      <c r="C34" s="2" t="s">
        <v>17</v>
      </c>
      <c r="D34" s="4"/>
      <c r="E34" s="2"/>
      <c r="F34" s="4"/>
      <c r="G34" s="4"/>
      <c r="H34" s="4">
        <f>ROUND(SUM(H2:H32),0)</f>
        <v>0</v>
      </c>
      <c r="I34" s="4">
        <f>ROUND(SUM(I2:I32),0)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Fa- és műanyag szerkezet elhelyezése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F2" sqref="F2:G4"/>
    </sheetView>
  </sheetViews>
  <sheetFormatPr defaultRowHeight="12.75" x14ac:dyDescent="0.25"/>
  <cols>
    <col min="1" max="1" width="4.28515625" style="7" customWidth="1"/>
    <col min="2" max="2" width="9.28515625" style="1" customWidth="1"/>
    <col min="3" max="3" width="32.7109375" style="1" customWidth="1"/>
    <col min="4" max="4" width="6.7109375" style="5" customWidth="1"/>
    <col min="5" max="5" width="6.7109375" style="1" customWidth="1"/>
    <col min="6" max="7" width="8.28515625" style="5" customWidth="1"/>
    <col min="8" max="9" width="9.7109375" style="5" customWidth="1"/>
    <col min="10" max="10" width="15.7109375" style="1" customWidth="1"/>
    <col min="11" max="16384" width="9.140625" style="1"/>
  </cols>
  <sheetData>
    <row r="1" spans="1:9" s="3" customFormat="1" ht="25.5" x14ac:dyDescent="0.25">
      <c r="A1" s="6" t="s">
        <v>3</v>
      </c>
      <c r="B1" s="2" t="s">
        <v>4</v>
      </c>
      <c r="C1" s="2" t="s">
        <v>5</v>
      </c>
      <c r="D1" s="4" t="s">
        <v>6</v>
      </c>
      <c r="E1" s="2" t="s">
        <v>7</v>
      </c>
      <c r="F1" s="4" t="s">
        <v>8</v>
      </c>
      <c r="G1" s="4" t="s">
        <v>9</v>
      </c>
      <c r="H1" s="4" t="s">
        <v>10</v>
      </c>
      <c r="I1" s="4" t="s">
        <v>11</v>
      </c>
    </row>
    <row r="2" spans="1:9" ht="25.5" x14ac:dyDescent="0.25">
      <c r="A2" s="7">
        <v>1</v>
      </c>
      <c r="B2" s="1" t="s">
        <v>115</v>
      </c>
      <c r="C2" s="1" t="s">
        <v>156</v>
      </c>
      <c r="D2" s="5">
        <v>1</v>
      </c>
      <c r="E2" s="1" t="s">
        <v>110</v>
      </c>
      <c r="H2" s="5">
        <f>ROUND(D2*F2, 0)</f>
        <v>0</v>
      </c>
      <c r="I2" s="5">
        <f>ROUND(D2*G2, 0)</f>
        <v>0</v>
      </c>
    </row>
    <row r="4" spans="1:9" ht="38.25" x14ac:dyDescent="0.25">
      <c r="A4" s="7">
        <v>2</v>
      </c>
      <c r="B4" s="1" t="s">
        <v>115</v>
      </c>
      <c r="C4" s="1" t="s">
        <v>157</v>
      </c>
      <c r="D4" s="5">
        <v>36</v>
      </c>
      <c r="E4" s="1" t="s">
        <v>19</v>
      </c>
      <c r="H4" s="5">
        <f>ROUND(D4*F4, 0)</f>
        <v>0</v>
      </c>
      <c r="I4" s="5">
        <f>ROUND(D4*G4, 0)</f>
        <v>0</v>
      </c>
    </row>
    <row r="6" spans="1:9" s="8" customFormat="1" x14ac:dyDescent="0.25">
      <c r="A6" s="6"/>
      <c r="B6" s="2"/>
      <c r="C6" s="2" t="s">
        <v>17</v>
      </c>
      <c r="D6" s="4"/>
      <c r="E6" s="2"/>
      <c r="F6" s="4"/>
      <c r="G6" s="4"/>
      <c r="H6" s="4">
        <f>ROUND(SUM(H2:H5),0)</f>
        <v>0</v>
      </c>
      <c r="I6" s="4">
        <f>ROUND(SUM(I2:I5),0)</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13</vt:i4>
      </vt:variant>
    </vt:vector>
  </HeadingPairs>
  <TitlesOfParts>
    <vt:vector size="13" baseType="lpstr">
      <vt:lpstr>Záradék</vt:lpstr>
      <vt:lpstr>Összesítő</vt:lpstr>
      <vt:lpstr>Felvonulási létesítmények</vt:lpstr>
      <vt:lpstr>Zsaluzás és állványozás</vt:lpstr>
      <vt:lpstr>Vakolás és rabicolás</vt:lpstr>
      <vt:lpstr>Hideg- és melegburkolatok készí</vt:lpstr>
      <vt:lpstr>Bádogozás</vt:lpstr>
      <vt:lpstr>Fa- és műanyag szerkezet elhely</vt:lpstr>
      <vt:lpstr>Fém nyílászáró és épületlakatos</vt:lpstr>
      <vt:lpstr>Felületképzés</vt:lpstr>
      <vt:lpstr>Szigetelés</vt:lpstr>
      <vt:lpstr>Kőburkolat készítése</vt:lpstr>
      <vt:lpstr>Légkondicionáló berendezések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Felhasználó</dc:creator>
  <cp:lastModifiedBy>mokran.brigitta</cp:lastModifiedBy>
  <dcterms:created xsi:type="dcterms:W3CDTF">2022-07-01T06:52:41Z</dcterms:created>
  <dcterms:modified xsi:type="dcterms:W3CDTF">2022-07-13T13:44:32Z</dcterms:modified>
</cp:coreProperties>
</file>